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INFORMACION FINANCIERA 2022\4o TRIMESTRE 2022\"/>
    </mc:Choice>
  </mc:AlternateContent>
  <bookViews>
    <workbookView xWindow="0" yWindow="0" windowWidth="28800" windowHeight="1213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F10" i="8" l="1"/>
  <c r="G10" i="8"/>
  <c r="E44" i="4" l="1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G72" i="4" l="1"/>
  <c r="F72" i="4"/>
  <c r="D72" i="4"/>
  <c r="E71" i="4"/>
  <c r="H71" i="4" s="1"/>
  <c r="E70" i="4"/>
  <c r="H70" i="4" s="1"/>
  <c r="E69" i="4"/>
  <c r="H69" i="4" s="1"/>
  <c r="E68" i="4"/>
  <c r="H68" i="4" s="1"/>
  <c r="E67" i="4"/>
  <c r="H67" i="4" s="1"/>
  <c r="E66" i="4"/>
  <c r="H66" i="4" s="1"/>
  <c r="C72" i="4"/>
  <c r="G58" i="4"/>
  <c r="F58" i="4"/>
  <c r="E57" i="4"/>
  <c r="H57" i="4" s="1"/>
  <c r="E56" i="4"/>
  <c r="H56" i="4" s="1"/>
  <c r="E55" i="4"/>
  <c r="H55" i="4" s="1"/>
  <c r="E54" i="4"/>
  <c r="H54" i="4" s="1"/>
  <c r="D58" i="4"/>
  <c r="C58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47" i="4"/>
  <c r="F47" i="4"/>
  <c r="D47" i="4"/>
  <c r="C47" i="4"/>
  <c r="H58" i="4" l="1"/>
  <c r="H72" i="4"/>
  <c r="E58" i="4"/>
  <c r="E72" i="4"/>
  <c r="H47" i="4"/>
  <c r="E47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E10" i="6"/>
  <c r="H10" i="6" s="1"/>
  <c r="E11" i="6"/>
  <c r="E12" i="6"/>
  <c r="H76" i="6"/>
  <c r="H75" i="6"/>
  <c r="H74" i="6"/>
  <c r="H73" i="6"/>
  <c r="H72" i="6"/>
  <c r="H67" i="6"/>
  <c r="H66" i="6"/>
  <c r="H64" i="6"/>
  <c r="H63" i="6"/>
  <c r="H62" i="6"/>
  <c r="H61" i="6"/>
  <c r="H60" i="6"/>
  <c r="H59" i="6"/>
  <c r="H58" i="6"/>
  <c r="H57" i="6"/>
  <c r="H56" i="6"/>
  <c r="H50" i="6"/>
  <c r="H48" i="6"/>
  <c r="H47" i="6"/>
  <c r="H46" i="6"/>
  <c r="H42" i="6"/>
  <c r="H41" i="6"/>
  <c r="H40" i="6"/>
  <c r="H39" i="6"/>
  <c r="H36" i="6"/>
  <c r="H35" i="6"/>
  <c r="H12" i="6"/>
  <c r="H11" i="6"/>
  <c r="H9" i="6"/>
  <c r="E76" i="6"/>
  <c r="E75" i="6"/>
  <c r="E74" i="6"/>
  <c r="E73" i="6"/>
  <c r="E72" i="6"/>
  <c r="E71" i="6"/>
  <c r="H71" i="6" s="1"/>
  <c r="E70" i="6"/>
  <c r="H70" i="6" s="1"/>
  <c r="E68" i="6"/>
  <c r="H68" i="6" s="1"/>
  <c r="E67" i="6"/>
  <c r="E66" i="6"/>
  <c r="E64" i="6"/>
  <c r="E63" i="6"/>
  <c r="E62" i="6"/>
  <c r="E61" i="6"/>
  <c r="E60" i="6"/>
  <c r="E59" i="6"/>
  <c r="E58" i="6"/>
  <c r="E57" i="6"/>
  <c r="E56" i="6"/>
  <c r="E55" i="6"/>
  <c r="H55" i="6" s="1"/>
  <c r="E54" i="6"/>
  <c r="H54" i="6" s="1"/>
  <c r="E52" i="6"/>
  <c r="H52" i="6" s="1"/>
  <c r="E51" i="6"/>
  <c r="H51" i="6" s="1"/>
  <c r="E50" i="6"/>
  <c r="E49" i="6"/>
  <c r="H49" i="6" s="1"/>
  <c r="E48" i="6"/>
  <c r="E47" i="6"/>
  <c r="E46" i="6"/>
  <c r="E45" i="6"/>
  <c r="H45" i="6" s="1"/>
  <c r="E44" i="6"/>
  <c r="H44" i="6" s="1"/>
  <c r="E42" i="6"/>
  <c r="E41" i="6"/>
  <c r="E40" i="6"/>
  <c r="E39" i="6"/>
  <c r="E38" i="6"/>
  <c r="H38" i="6" s="1"/>
  <c r="E37" i="6"/>
  <c r="H37" i="6" s="1"/>
  <c r="E36" i="6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E65" i="6" s="1"/>
  <c r="C57" i="6"/>
  <c r="C53" i="6"/>
  <c r="C43" i="6"/>
  <c r="C33" i="6"/>
  <c r="C23" i="6"/>
  <c r="C13" i="6"/>
  <c r="C5" i="6"/>
  <c r="E69" i="6" l="1"/>
  <c r="H69" i="6" s="1"/>
  <c r="H65" i="6"/>
  <c r="E53" i="6"/>
  <c r="H53" i="6" s="1"/>
  <c r="E43" i="6"/>
  <c r="H43" i="6" s="1"/>
  <c r="E33" i="6"/>
  <c r="H33" i="6" s="1"/>
  <c r="E23" i="6"/>
  <c r="H23" i="6" s="1"/>
  <c r="G77" i="6"/>
  <c r="E13" i="6"/>
  <c r="H13" i="6" s="1"/>
  <c r="D77" i="6"/>
  <c r="C77" i="6"/>
  <c r="F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<sst xmlns="http://schemas.openxmlformats.org/spreadsheetml/2006/main" count="251" uniqueCount="179">
  <si>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</si>
  <si>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</si>
  <si>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</si>
  <si>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</si>
  <si>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</si>
  <si>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</si>
  <si>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</si>
  <si>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</si>
  <si>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</si>
  <si>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</si>
  <si>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</si>
  <si>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</si>
  <si>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</si>
  <si>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</si>
  <si>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</si>
  <si>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</si>
  <si>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</si>
  <si>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</si>
  <si>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</si>
  <si>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</si>
  <si>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</si>
  <si>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</si>
  <si>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</si>
  <si>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</si>
  <si>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</si>
  <si>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</si>
  <si>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</si>
  <si>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</si>
  <si>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</si>
  <si>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</si>
  <si>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</si>
  <si>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</si>
  <si>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</si>
  <si>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</si>
  <si>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</si>
  <si>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</si>
  <si>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</si>
  <si>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</si>
  <si>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</si>
  <si>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</si>
  <si>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</si>
  <si>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</si>
  <si>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</si>
  <si>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</si>
  <si>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</si>
  <si>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</si>
  <si>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</si>
  <si>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</si>
  <si>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</si>
  <si>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</si>
  <si>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</si>
  <si>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</si>
  <si>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</si>
  <si>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</si>
  <si>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</si>
  <si>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</si>
  <si>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</si>
  <si>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</si>
  <si>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</si>
  <si>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</si>
  <si>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</si>
  <si>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</si>
  <si>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</si>
  <si>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</si>
  <si>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</si>
  <si>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</si>
  <si>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</si>
  <si>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</si>
  <si>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</si>
  <si>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</si>
  <si>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</si>
  <si>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</si>
  <si>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</si>
  <si>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</si>
  <si>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</si>
  <si>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</si>
  <si>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</si>
  <si>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</si>
  <si>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</si>
  <si>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</si>
  <si>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</si>
  <si>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</si>
  <si>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</si>
  <si>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</si>
  <si>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</si>
  <si>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</si>
  <si>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</si>
  <si>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</si>
  <si>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</si>
  <si>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</si>
  <si>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</si>
  <si>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</si>
  <si>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</si>
  <si>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</si>
  <si>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</si>
  <si>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</si>
  <si>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</si>
  <si>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</si>
  <si>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</si>
  <si>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</si>
  <si>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</si>
  <si>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</si>
  <si>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</si>
  <si>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</si>
  <si>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</si>
  <si>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</si>
  <si>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</si>
  <si>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</si>
  <si>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</si>
  <si>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</si>
  <si>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</si>
  <si>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</si>
  <si>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</si>
  <si>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</si>
  <si>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</si>
  <si>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</si>
  <si>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</si>
  <si>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</si>
  <si>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</si>
  <si>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</si>
  <si>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</si>
  <si>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</si>
  <si>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</si>
  <si>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</si>
  <si>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</si>
  <si>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</si>
  <si>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</si>
  <si>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</si>
  <si>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</si>
  <si>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Municipio de Ocampo
Estado Analítico del Ejercicio del Presupuesto de Egresos
Clasificación por Objeto del Gasto (Capítulo y Concepto)
Del 1 de Enero al 31 de Diciembre de 2022</t>
  </si>
  <si>
    <t>Municipio de Ocampo
Estado Analítico del Ejercicio del Presupuesto de Egresos
Clasificación Económica (por Tipo de Gasto)
Del 1 de Enero al 31 de Diciembre de 2022</t>
  </si>
  <si>
    <t>31111-1001 PRESIDENCIA MUNICIPAL</t>
  </si>
  <si>
    <t>31111-1101 SINDICATURA</t>
  </si>
  <si>
    <t>31111-1201 REGIDURIA</t>
  </si>
  <si>
    <t>31111-1301 SECRETARIA DEL H AYUNTAMIENTO</t>
  </si>
  <si>
    <t>31111-1501 TESORERIA MUNICIPAL</t>
  </si>
  <si>
    <t>31111-1701 IMPUESTOS INMOBILIARIOS Y CAT</t>
  </si>
  <si>
    <t>31111-1801 AGUA POTABLE Y ALCANTARILLADO</t>
  </si>
  <si>
    <t>31111-1901 CONTRALORIA MUNICIPAL</t>
  </si>
  <si>
    <t>31111-2001 SEGURIDAD PUBLICA</t>
  </si>
  <si>
    <t>31111-2101 PROTECCION CIVIL</t>
  </si>
  <si>
    <t>31111-2201 OFICIALIA CALIFICADORA</t>
  </si>
  <si>
    <t>31111-2301 OBRAS PUBLICAS</t>
  </si>
  <si>
    <t>31111-2401 RECURSOS HUMANOS Y MATERIALES</t>
  </si>
  <si>
    <t>31111-2501 SERVICIOS PUBLICOS</t>
  </si>
  <si>
    <t>31111-2601 LIMPIA MUNICIPAL</t>
  </si>
  <si>
    <t>31111-2701 PARQUES Y JARDINES</t>
  </si>
  <si>
    <t>31111-2801 MERCADO</t>
  </si>
  <si>
    <t>31111-2901 RASTRO</t>
  </si>
  <si>
    <t>31111-3001 PANTEONES</t>
  </si>
  <si>
    <t>31111-3101 ALUMBRADO</t>
  </si>
  <si>
    <t>31111-3201 DESARROLLO SOCIAL</t>
  </si>
  <si>
    <t>31111-3401 DESARROLLO ECONOMICO</t>
  </si>
  <si>
    <t>31111-3501 DESARROLLO RURAL</t>
  </si>
  <si>
    <t>31111-3601 EDUCACION</t>
  </si>
  <si>
    <t>31111-3701 COMUNICACION SOCIAL E INFORMA</t>
  </si>
  <si>
    <t>31111-3801 UNIDAD DE ACCESO A LA INFORMA</t>
  </si>
  <si>
    <t>31111-3901 PLANEACION</t>
  </si>
  <si>
    <t>31111-4001 COMUDAJ</t>
  </si>
  <si>
    <t>31111-4101 CASA DE LA CULTURA</t>
  </si>
  <si>
    <t>31111-4201 SALUD</t>
  </si>
  <si>
    <t>31111-4301 DEPARTAMENTO DE COMPRAS</t>
  </si>
  <si>
    <t>31111-4401 Coordinación Social de Atenci</t>
  </si>
  <si>
    <t>31111-4801 ECOLOGIA</t>
  </si>
  <si>
    <t>31111-4901 TRANSITO MUNICIPAL</t>
  </si>
  <si>
    <t>31111-5001 Fiscalización</t>
  </si>
  <si>
    <t>31111-5101 JUVENTUD</t>
  </si>
  <si>
    <t>31111-5201 DESARROLLO URBANO</t>
  </si>
  <si>
    <t>31111-5301 TURISMO</t>
  </si>
  <si>
    <t>31111-4501 Departamento de Informática</t>
  </si>
  <si>
    <t>Municipio de Ocampo
Estado Analítico del Ejercicio del Presupuesto de Egresos
Clasificación Administrativa
Del 1 de Enero al 31 de Diciembre de 2022</t>
  </si>
  <si>
    <t>Municipio de Ocampo
Estado Analítico del Ejercicio del Presupuesto de Egresos
Clasificación Administrativa (Poderes)
Del 1 de Enero al 31 de Diciembre de 2022</t>
  </si>
  <si>
    <t>Municipio de Ocampo
Estado Analítico del Ejercicio del Presupuesto de Egresos
Clasificación Administrativa (Sector Paraestatal)
Del 1 de Enero al 31 de Diciembre de 2022</t>
  </si>
  <si>
    <t>Municipio de Ocampo
Estado Analítico del Ejercicio del Presupuesto de Egresos
Clasificación Funcional (Finalidad y Función)
Del 1 de Enero al 31 de Diciembre de 2022</t>
  </si>
  <si>
    <t xml:space="preserve">LIC. ERICK SILVANO MONTEMAYO LARA </t>
  </si>
  <si>
    <t xml:space="preserve">PRESIDENTE MUNICIPAL </t>
  </si>
  <si>
    <t xml:space="preserve">ING. JUAN MANUEL VELAZQUEZ LÓPEZ </t>
  </si>
  <si>
    <t>TESORERO MUNICIPAL</t>
  </si>
  <si>
    <t xml:space="preserve">ING. JUAN MANUEL VELÁZQUEZ LÓPEZ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</si>
</sst>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3" fillId="0" borderId="5" xfId="0" applyFont="1" applyFill="1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4" fontId="3" fillId="0" borderId="14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7" fillId="0" borderId="5" xfId="0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3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9" xfId="0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8" fillId="0" borderId="5" xfId="0" applyFont="1" applyBorder="1" applyAlignment="1">
      <alignment horizontal="center" vertical="center" wrapText="1"/>
    </xf>
    <xf numFmtId="0" fontId="3" fillId="0" borderId="7" xfId="0" applyFont="1" applyBorder="1" applyProtection="1"/>
    <xf numFmtId="4" fontId="7" fillId="0" borderId="12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4" fontId="7" fillId="0" borderId="13" xfId="0" applyNumberFormat="1" applyFont="1" applyFill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4" fontId="0" fillId="0" borderId="0" xfId="0" applyNumberFormat="1" applyProtection="1">
      <protection locked="0"/>
    </xf>
    <xf numFmtId="4" fontId="3" fillId="0" borderId="14" xfId="0" applyNumberFormat="1" applyFont="1" applyFill="1" applyBorder="1" applyProtection="1">
      <protection locked="0"/>
    </xf>
    <xf numFmtId="4" fontId="0" fillId="0" borderId="0" xfId="0" applyNumberFormat="1" applyFont="1" applyProtection="1">
      <protection locked="0"/>
    </xf>
    <xf numFmtId="4" fontId="3" fillId="0" borderId="14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4" fontId="3" fillId="0" borderId="14" xfId="0" applyNumberFormat="1" applyFont="1" applyFill="1" applyBorder="1" applyProtection="1">
      <protection locked="0"/>
    </xf>
    <xf numFmtId="4" fontId="7" fillId="0" borderId="13" xfId="0" applyNumberFormat="1" applyFont="1" applyFill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</cellXfs>
  <cellStyles count="24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showGridLines="0" workbookViewId="0">
      <selection activeCell="B84" sqref="B84:F86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9" width="12.6640625" style="1" bestFit="1" customWidth="1"/>
    <col min="10" max="16384" width="12" style="1"/>
  </cols>
  <sheetData>
    <row r="1" spans="1:9" ht="50.1" customHeight="1" x14ac:dyDescent="0.2">
      <c r="A1" s="63" t="s">
        <v>129</v>
      </c>
      <c r="B1" s="64"/>
      <c r="C1" s="64"/>
      <c r="D1" s="64"/>
      <c r="E1" s="64"/>
      <c r="F1" s="64"/>
      <c r="G1" s="64"/>
      <c r="H1" s="65"/>
    </row>
    <row r="2" spans="1:9" x14ac:dyDescent="0.2">
      <c r="A2" s="68" t="s">
        <v>52</v>
      </c>
      <c r="B2" s="69"/>
      <c r="C2" s="63" t="s">
        <v>58</v>
      </c>
      <c r="D2" s="64"/>
      <c r="E2" s="64"/>
      <c r="F2" s="64"/>
      <c r="G2" s="65"/>
      <c r="H2" s="66" t="s">
        <v>57</v>
      </c>
    </row>
    <row r="3" spans="1:9" ht="24.95" customHeight="1" x14ac:dyDescent="0.2">
      <c r="A3" s="70"/>
      <c r="B3" s="71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67"/>
    </row>
    <row r="4" spans="1:9" x14ac:dyDescent="0.2">
      <c r="A4" s="72"/>
      <c r="B4" s="73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9" x14ac:dyDescent="0.2">
      <c r="A5" s="29" t="s">
        <v>59</v>
      </c>
      <c r="B5" s="6"/>
      <c r="C5" s="34">
        <f>SUM(C6:C12)</f>
        <v>51143413</v>
      </c>
      <c r="D5" s="34">
        <f>SUM(D6:D12)</f>
        <v>2018977.36</v>
      </c>
      <c r="E5" s="34">
        <f>C5+D5</f>
        <v>53162390.359999999</v>
      </c>
      <c r="F5" s="34">
        <f>SUM(F6:F12)</f>
        <v>51923761.210000001</v>
      </c>
      <c r="G5" s="34">
        <f>SUM(G6:G12)</f>
        <v>51923761.210000001</v>
      </c>
      <c r="H5" s="34">
        <f>E5-F5</f>
        <v>1238629.1499999985</v>
      </c>
    </row>
    <row r="6" spans="1:9" x14ac:dyDescent="0.2">
      <c r="A6" s="28">
        <v>1100</v>
      </c>
      <c r="B6" s="10" t="s">
        <v>68</v>
      </c>
      <c r="C6" s="12">
        <v>30408732.600000001</v>
      </c>
      <c r="D6" s="12">
        <v>368311.81</v>
      </c>
      <c r="E6" s="12">
        <f t="shared" ref="E6:E69" si="0">C6+D6</f>
        <v>30777044.41</v>
      </c>
      <c r="F6" s="12">
        <v>30494442.68</v>
      </c>
      <c r="G6" s="12">
        <v>30494442.68</v>
      </c>
      <c r="H6" s="12">
        <f t="shared" ref="H6:H69" si="1">E6-F6</f>
        <v>282601.73000000045</v>
      </c>
    </row>
    <row r="7" spans="1:9" x14ac:dyDescent="0.2">
      <c r="A7" s="28">
        <v>1200</v>
      </c>
      <c r="B7" s="10" t="s">
        <v>69</v>
      </c>
      <c r="C7" s="12">
        <v>2356442.52</v>
      </c>
      <c r="D7" s="12">
        <v>462166.26</v>
      </c>
      <c r="E7" s="12">
        <f t="shared" si="0"/>
        <v>2818608.7800000003</v>
      </c>
      <c r="F7" s="12">
        <v>2657143.54</v>
      </c>
      <c r="G7" s="12">
        <v>2657143.54</v>
      </c>
      <c r="H7" s="12">
        <f t="shared" si="1"/>
        <v>161465.24000000022</v>
      </c>
    </row>
    <row r="8" spans="1:9" x14ac:dyDescent="0.2">
      <c r="A8" s="28">
        <v>1300</v>
      </c>
      <c r="B8" s="10" t="s">
        <v>70</v>
      </c>
      <c r="C8" s="12">
        <v>4669887.18</v>
      </c>
      <c r="D8" s="12">
        <v>105563.16</v>
      </c>
      <c r="E8" s="12">
        <f t="shared" si="0"/>
        <v>4775450.34</v>
      </c>
      <c r="F8" s="12">
        <v>4435132.8099999996</v>
      </c>
      <c r="G8" s="12">
        <v>4435132.8099999996</v>
      </c>
      <c r="H8" s="12">
        <f t="shared" si="1"/>
        <v>340317.53000000026</v>
      </c>
    </row>
    <row r="9" spans="1:9" x14ac:dyDescent="0.2">
      <c r="A9" s="28">
        <v>1400</v>
      </c>
      <c r="B9" s="10" t="s">
        <v>34</v>
      </c>
      <c r="C9" s="12">
        <v>2770000</v>
      </c>
      <c r="D9" s="12">
        <v>15891.18</v>
      </c>
      <c r="E9" s="12">
        <f t="shared" si="0"/>
        <v>2785891.18</v>
      </c>
      <c r="F9" s="12">
        <v>2602180.58</v>
      </c>
      <c r="G9" s="12">
        <v>2602180.58</v>
      </c>
      <c r="H9" s="12">
        <f t="shared" si="1"/>
        <v>183710.60000000009</v>
      </c>
    </row>
    <row r="10" spans="1:9" x14ac:dyDescent="0.2">
      <c r="A10" s="28">
        <v>1500</v>
      </c>
      <c r="B10" s="10" t="s">
        <v>71</v>
      </c>
      <c r="C10" s="12">
        <v>10936550.699999999</v>
      </c>
      <c r="D10" s="12">
        <v>1068844.95</v>
      </c>
      <c r="E10" s="12">
        <f t="shared" si="0"/>
        <v>12005395.649999999</v>
      </c>
      <c r="F10" s="12">
        <v>11734861.6</v>
      </c>
      <c r="G10" s="12">
        <v>11734861.6</v>
      </c>
      <c r="H10" s="12">
        <f t="shared" si="1"/>
        <v>270534.04999999888</v>
      </c>
    </row>
    <row r="11" spans="1:9" x14ac:dyDescent="0.2">
      <c r="A11" s="28">
        <v>1600</v>
      </c>
      <c r="B11" s="10" t="s">
        <v>35</v>
      </c>
      <c r="C11" s="12">
        <v>1800</v>
      </c>
      <c r="D11" s="12">
        <v>-1800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9" x14ac:dyDescent="0.2">
      <c r="A12" s="28">
        <v>1700</v>
      </c>
      <c r="B12" s="10" t="s">
        <v>72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9" x14ac:dyDescent="0.2">
      <c r="A13" s="29" t="s">
        <v>60</v>
      </c>
      <c r="B13" s="6"/>
      <c r="C13" s="35">
        <f>SUM(C14:C22)</f>
        <v>9353796.1500000004</v>
      </c>
      <c r="D13" s="35">
        <f>SUM(D14:D22)</f>
        <v>6374642.4299999997</v>
      </c>
      <c r="E13" s="35">
        <f t="shared" si="0"/>
        <v>15728438.58</v>
      </c>
      <c r="F13" s="35">
        <f>SUM(F14:F22)</f>
        <v>13886318.840000002</v>
      </c>
      <c r="G13" s="35">
        <f>SUM(G14:G22)</f>
        <v>13813641.35</v>
      </c>
      <c r="H13" s="35">
        <f t="shared" si="1"/>
        <v>1842119.7399999984</v>
      </c>
      <c r="I13" s="41"/>
    </row>
    <row r="14" spans="1:9" x14ac:dyDescent="0.2">
      <c r="A14" s="28">
        <v>2100</v>
      </c>
      <c r="B14" s="10" t="s">
        <v>73</v>
      </c>
      <c r="C14" s="12">
        <v>515950</v>
      </c>
      <c r="D14" s="12">
        <v>281555.17</v>
      </c>
      <c r="E14" s="12">
        <f t="shared" si="0"/>
        <v>797505.16999999993</v>
      </c>
      <c r="F14" s="42">
        <v>587159.38</v>
      </c>
      <c r="G14" s="42">
        <v>585303.38</v>
      </c>
      <c r="H14" s="12">
        <f t="shared" si="1"/>
        <v>210345.78999999992</v>
      </c>
    </row>
    <row r="15" spans="1:9" x14ac:dyDescent="0.2">
      <c r="A15" s="28">
        <v>2200</v>
      </c>
      <c r="B15" s="10" t="s">
        <v>74</v>
      </c>
      <c r="C15" s="12">
        <v>137000</v>
      </c>
      <c r="D15" s="12">
        <v>101258.75</v>
      </c>
      <c r="E15" s="12">
        <f t="shared" si="0"/>
        <v>238258.75</v>
      </c>
      <c r="F15" s="42">
        <v>205107.73</v>
      </c>
      <c r="G15" s="42">
        <v>205107.73</v>
      </c>
      <c r="H15" s="12">
        <f t="shared" si="1"/>
        <v>33151.01999999999</v>
      </c>
    </row>
    <row r="16" spans="1:9" x14ac:dyDescent="0.2">
      <c r="A16" s="28">
        <v>2300</v>
      </c>
      <c r="B16" s="10" t="s">
        <v>75</v>
      </c>
      <c r="C16" s="12">
        <v>8846.15</v>
      </c>
      <c r="D16" s="12">
        <v>11153.85</v>
      </c>
      <c r="E16" s="12">
        <f t="shared" si="0"/>
        <v>20000</v>
      </c>
      <c r="F16" s="42">
        <v>0</v>
      </c>
      <c r="G16" s="42">
        <v>0</v>
      </c>
      <c r="H16" s="12">
        <f t="shared" si="1"/>
        <v>20000</v>
      </c>
    </row>
    <row r="17" spans="1:9" x14ac:dyDescent="0.2">
      <c r="A17" s="28">
        <v>2400</v>
      </c>
      <c r="B17" s="10" t="s">
        <v>76</v>
      </c>
      <c r="C17" s="12">
        <v>1302500</v>
      </c>
      <c r="D17" s="12">
        <v>837959.59</v>
      </c>
      <c r="E17" s="12">
        <f t="shared" si="0"/>
        <v>2140459.59</v>
      </c>
      <c r="F17" s="42">
        <v>1025214.09</v>
      </c>
      <c r="G17" s="42">
        <v>1024904.09</v>
      </c>
      <c r="H17" s="12">
        <f t="shared" si="1"/>
        <v>1115245.5</v>
      </c>
    </row>
    <row r="18" spans="1:9" x14ac:dyDescent="0.2">
      <c r="A18" s="28">
        <v>2500</v>
      </c>
      <c r="B18" s="10" t="s">
        <v>77</v>
      </c>
      <c r="C18" s="12">
        <v>408300</v>
      </c>
      <c r="D18" s="12">
        <v>545430.64</v>
      </c>
      <c r="E18" s="12">
        <f t="shared" si="0"/>
        <v>953730.64</v>
      </c>
      <c r="F18" s="42">
        <v>830213.94</v>
      </c>
      <c r="G18" s="42">
        <v>830213.94</v>
      </c>
      <c r="H18" s="12">
        <f t="shared" si="1"/>
        <v>123516.70000000007</v>
      </c>
    </row>
    <row r="19" spans="1:9" x14ac:dyDescent="0.2">
      <c r="A19" s="28">
        <v>2600</v>
      </c>
      <c r="B19" s="10" t="s">
        <v>78</v>
      </c>
      <c r="C19" s="12">
        <v>5613900</v>
      </c>
      <c r="D19" s="12">
        <v>3550430.2</v>
      </c>
      <c r="E19" s="12">
        <f t="shared" si="0"/>
        <v>9164330.1999999993</v>
      </c>
      <c r="F19" s="42">
        <v>9054752.75</v>
      </c>
      <c r="G19" s="42">
        <v>8991391.2599999998</v>
      </c>
      <c r="H19" s="12">
        <f t="shared" si="1"/>
        <v>109577.44999999925</v>
      </c>
    </row>
    <row r="20" spans="1:9" x14ac:dyDescent="0.2">
      <c r="A20" s="28">
        <v>2700</v>
      </c>
      <c r="B20" s="10" t="s">
        <v>79</v>
      </c>
      <c r="C20" s="12">
        <v>467900</v>
      </c>
      <c r="D20" s="12">
        <v>135341.29999999999</v>
      </c>
      <c r="E20" s="12">
        <f t="shared" si="0"/>
        <v>603241.30000000005</v>
      </c>
      <c r="F20" s="42">
        <v>531200.14</v>
      </c>
      <c r="G20" s="42">
        <v>524050.14</v>
      </c>
      <c r="H20" s="12">
        <f t="shared" si="1"/>
        <v>72041.160000000033</v>
      </c>
    </row>
    <row r="21" spans="1:9" x14ac:dyDescent="0.2">
      <c r="A21" s="28">
        <v>2800</v>
      </c>
      <c r="B21" s="10" t="s">
        <v>80</v>
      </c>
      <c r="C21" s="12">
        <v>71700</v>
      </c>
      <c r="D21" s="12">
        <v>-61260</v>
      </c>
      <c r="E21" s="12">
        <f t="shared" si="0"/>
        <v>10440</v>
      </c>
      <c r="F21" s="42">
        <v>10440</v>
      </c>
      <c r="G21" s="42">
        <v>10440</v>
      </c>
      <c r="H21" s="12">
        <f t="shared" si="1"/>
        <v>0</v>
      </c>
    </row>
    <row r="22" spans="1:9" x14ac:dyDescent="0.2">
      <c r="A22" s="28">
        <v>2900</v>
      </c>
      <c r="B22" s="10" t="s">
        <v>81</v>
      </c>
      <c r="C22" s="12">
        <v>827700</v>
      </c>
      <c r="D22" s="12">
        <v>972772.93</v>
      </c>
      <c r="E22" s="12">
        <f t="shared" si="0"/>
        <v>1800472.9300000002</v>
      </c>
      <c r="F22" s="42">
        <v>1642230.81</v>
      </c>
      <c r="G22" s="42">
        <v>1642230.81</v>
      </c>
      <c r="H22" s="12">
        <f t="shared" si="1"/>
        <v>158242.12000000011</v>
      </c>
    </row>
    <row r="23" spans="1:9" x14ac:dyDescent="0.2">
      <c r="A23" s="29" t="s">
        <v>61</v>
      </c>
      <c r="B23" s="6"/>
      <c r="C23" s="35">
        <f>SUM(C24:C32)</f>
        <v>28715928.930000003</v>
      </c>
      <c r="D23" s="35">
        <f>SUM(D24:D32)</f>
        <v>7142689.0499999998</v>
      </c>
      <c r="E23" s="35">
        <f t="shared" si="0"/>
        <v>35858617.980000004</v>
      </c>
      <c r="F23" s="35">
        <f>SUM(F24:F32)</f>
        <v>29588102.949999996</v>
      </c>
      <c r="G23" s="35">
        <f>SUM(G24:G32)</f>
        <v>28873812.52</v>
      </c>
      <c r="H23" s="35">
        <f t="shared" si="1"/>
        <v>6270515.0300000086</v>
      </c>
      <c r="I23" s="41"/>
    </row>
    <row r="24" spans="1:9" x14ac:dyDescent="0.2">
      <c r="A24" s="28">
        <v>3100</v>
      </c>
      <c r="B24" s="10" t="s">
        <v>82</v>
      </c>
      <c r="C24" s="12">
        <v>20220145.510000002</v>
      </c>
      <c r="D24" s="12">
        <v>-3465514.77</v>
      </c>
      <c r="E24" s="12">
        <f t="shared" si="0"/>
        <v>16754630.740000002</v>
      </c>
      <c r="F24" s="44">
        <v>15074676.58</v>
      </c>
      <c r="G24" s="44">
        <v>15072771.58</v>
      </c>
      <c r="H24" s="12">
        <f t="shared" si="1"/>
        <v>1679954.160000002</v>
      </c>
    </row>
    <row r="25" spans="1:9" x14ac:dyDescent="0.2">
      <c r="A25" s="28">
        <v>3200</v>
      </c>
      <c r="B25" s="10" t="s">
        <v>83</v>
      </c>
      <c r="C25" s="12">
        <v>745557.5</v>
      </c>
      <c r="D25" s="12">
        <v>1457322.4</v>
      </c>
      <c r="E25" s="12">
        <f t="shared" si="0"/>
        <v>2202879.9</v>
      </c>
      <c r="F25" s="44">
        <v>2172832.7999999998</v>
      </c>
      <c r="G25" s="44">
        <v>1977952.8</v>
      </c>
      <c r="H25" s="12">
        <f t="shared" si="1"/>
        <v>30047.100000000093</v>
      </c>
    </row>
    <row r="26" spans="1:9" x14ac:dyDescent="0.2">
      <c r="A26" s="28">
        <v>3300</v>
      </c>
      <c r="B26" s="10" t="s">
        <v>84</v>
      </c>
      <c r="C26" s="12">
        <v>802494.92</v>
      </c>
      <c r="D26" s="12">
        <v>2186267.5</v>
      </c>
      <c r="E26" s="12">
        <f t="shared" si="0"/>
        <v>2988762.42</v>
      </c>
      <c r="F26" s="44">
        <v>2564113.9300000002</v>
      </c>
      <c r="G26" s="44">
        <v>2416544.5499999998</v>
      </c>
      <c r="H26" s="12">
        <f t="shared" si="1"/>
        <v>424648.48999999976</v>
      </c>
    </row>
    <row r="27" spans="1:9" x14ac:dyDescent="0.2">
      <c r="A27" s="28">
        <v>3400</v>
      </c>
      <c r="B27" s="10" t="s">
        <v>85</v>
      </c>
      <c r="C27" s="12">
        <v>601300</v>
      </c>
      <c r="D27" s="12">
        <v>403877.04</v>
      </c>
      <c r="E27" s="12">
        <f t="shared" si="0"/>
        <v>1005177.04</v>
      </c>
      <c r="F27" s="44">
        <v>894112.78</v>
      </c>
      <c r="G27" s="44">
        <v>894112.78</v>
      </c>
      <c r="H27" s="12">
        <f t="shared" si="1"/>
        <v>111064.26000000001</v>
      </c>
    </row>
    <row r="28" spans="1:9" x14ac:dyDescent="0.2">
      <c r="A28" s="28">
        <v>3500</v>
      </c>
      <c r="B28" s="10" t="s">
        <v>86</v>
      </c>
      <c r="C28" s="12">
        <v>989731</v>
      </c>
      <c r="D28" s="12">
        <v>-4609.49</v>
      </c>
      <c r="E28" s="12">
        <f t="shared" si="0"/>
        <v>985121.51</v>
      </c>
      <c r="F28" s="44">
        <v>806017.4</v>
      </c>
      <c r="G28" s="44">
        <v>806017.4</v>
      </c>
      <c r="H28" s="12">
        <f t="shared" si="1"/>
        <v>179104.11</v>
      </c>
    </row>
    <row r="29" spans="1:9" x14ac:dyDescent="0.2">
      <c r="A29" s="28">
        <v>3600</v>
      </c>
      <c r="B29" s="10" t="s">
        <v>87</v>
      </c>
      <c r="C29" s="12">
        <v>376000</v>
      </c>
      <c r="D29" s="12">
        <v>-85322.95</v>
      </c>
      <c r="E29" s="12">
        <f t="shared" si="0"/>
        <v>290677.05</v>
      </c>
      <c r="F29" s="44">
        <v>208077.05</v>
      </c>
      <c r="G29" s="44">
        <v>208077.05</v>
      </c>
      <c r="H29" s="12">
        <f t="shared" si="1"/>
        <v>82600</v>
      </c>
    </row>
    <row r="30" spans="1:9" x14ac:dyDescent="0.2">
      <c r="A30" s="28">
        <v>3700</v>
      </c>
      <c r="B30" s="10" t="s">
        <v>88</v>
      </c>
      <c r="C30" s="12">
        <v>105200</v>
      </c>
      <c r="D30" s="12">
        <v>-48482.45</v>
      </c>
      <c r="E30" s="12">
        <f t="shared" si="0"/>
        <v>56717.55</v>
      </c>
      <c r="F30" s="44">
        <v>18351.830000000002</v>
      </c>
      <c r="G30" s="44">
        <v>18351.830000000002</v>
      </c>
      <c r="H30" s="12">
        <f t="shared" si="1"/>
        <v>38365.72</v>
      </c>
    </row>
    <row r="31" spans="1:9" x14ac:dyDescent="0.2">
      <c r="A31" s="28">
        <v>3800</v>
      </c>
      <c r="B31" s="10" t="s">
        <v>89</v>
      </c>
      <c r="C31" s="12">
        <v>3483000</v>
      </c>
      <c r="D31" s="12">
        <v>6652287.7699999996</v>
      </c>
      <c r="E31" s="12">
        <f t="shared" si="0"/>
        <v>10135287.77</v>
      </c>
      <c r="F31" s="44">
        <v>6425261.5800000001</v>
      </c>
      <c r="G31" s="44">
        <v>6055325.5300000003</v>
      </c>
      <c r="H31" s="12">
        <f t="shared" si="1"/>
        <v>3710026.1899999995</v>
      </c>
    </row>
    <row r="32" spans="1:9" x14ac:dyDescent="0.2">
      <c r="A32" s="28">
        <v>3900</v>
      </c>
      <c r="B32" s="10" t="s">
        <v>18</v>
      </c>
      <c r="C32" s="12">
        <v>1392500</v>
      </c>
      <c r="D32" s="12">
        <v>46864</v>
      </c>
      <c r="E32" s="12">
        <f t="shared" si="0"/>
        <v>1439364</v>
      </c>
      <c r="F32" s="44">
        <v>1424659</v>
      </c>
      <c r="G32" s="44">
        <v>1424659</v>
      </c>
      <c r="H32" s="12">
        <f t="shared" si="1"/>
        <v>14705</v>
      </c>
    </row>
    <row r="33" spans="1:9" x14ac:dyDescent="0.2">
      <c r="A33" s="29" t="s">
        <v>62</v>
      </c>
      <c r="B33" s="6"/>
      <c r="C33" s="35">
        <f>SUM(C34:C42)</f>
        <v>11386000</v>
      </c>
      <c r="D33" s="35">
        <f>SUM(D34:D42)</f>
        <v>14586764.470000001</v>
      </c>
      <c r="E33" s="35">
        <f t="shared" si="0"/>
        <v>25972764.469999999</v>
      </c>
      <c r="F33" s="35">
        <f>SUM(F34:F42)</f>
        <v>23650066.369999997</v>
      </c>
      <c r="G33" s="35">
        <f>SUM(G34:G42)</f>
        <v>23647066.269999996</v>
      </c>
      <c r="H33" s="35">
        <f t="shared" si="1"/>
        <v>2322698.1000000015</v>
      </c>
      <c r="I33" s="41"/>
    </row>
    <row r="34" spans="1:9" x14ac:dyDescent="0.2">
      <c r="A34" s="28">
        <v>4100</v>
      </c>
      <c r="B34" s="10" t="s">
        <v>90</v>
      </c>
      <c r="C34" s="12">
        <v>4200000</v>
      </c>
      <c r="D34" s="12">
        <v>526071</v>
      </c>
      <c r="E34" s="12">
        <f t="shared" si="0"/>
        <v>4726071</v>
      </c>
      <c r="F34" s="45">
        <v>4501937.22</v>
      </c>
      <c r="G34" s="45">
        <v>4501937.22</v>
      </c>
      <c r="H34" s="12">
        <f t="shared" si="1"/>
        <v>224133.78000000026</v>
      </c>
    </row>
    <row r="35" spans="1:9" x14ac:dyDescent="0.2">
      <c r="A35" s="28">
        <v>4200</v>
      </c>
      <c r="B35" s="10" t="s">
        <v>91</v>
      </c>
      <c r="C35" s="12">
        <v>0</v>
      </c>
      <c r="D35" s="12">
        <v>0</v>
      </c>
      <c r="E35" s="12">
        <f t="shared" si="0"/>
        <v>0</v>
      </c>
      <c r="F35" s="45">
        <v>0</v>
      </c>
      <c r="G35" s="45">
        <v>0</v>
      </c>
      <c r="H35" s="12">
        <f t="shared" si="1"/>
        <v>0</v>
      </c>
    </row>
    <row r="36" spans="1:9" x14ac:dyDescent="0.2">
      <c r="A36" s="28">
        <v>4300</v>
      </c>
      <c r="B36" s="10" t="s">
        <v>92</v>
      </c>
      <c r="C36" s="12">
        <v>1500000</v>
      </c>
      <c r="D36" s="12">
        <v>9868704.4000000004</v>
      </c>
      <c r="E36" s="12">
        <f t="shared" si="0"/>
        <v>11368704.4</v>
      </c>
      <c r="F36" s="45">
        <v>9511683.8599999994</v>
      </c>
      <c r="G36" s="45">
        <v>9511683.8599999994</v>
      </c>
      <c r="H36" s="12">
        <f t="shared" si="1"/>
        <v>1857020.540000001</v>
      </c>
    </row>
    <row r="37" spans="1:9" x14ac:dyDescent="0.2">
      <c r="A37" s="28">
        <v>4400</v>
      </c>
      <c r="B37" s="10" t="s">
        <v>93</v>
      </c>
      <c r="C37" s="12">
        <v>5650000</v>
      </c>
      <c r="D37" s="12">
        <v>4191989.07</v>
      </c>
      <c r="E37" s="12">
        <f t="shared" si="0"/>
        <v>9841989.0700000003</v>
      </c>
      <c r="F37" s="45">
        <v>9600445.2899999991</v>
      </c>
      <c r="G37" s="45">
        <v>9597445.1899999995</v>
      </c>
      <c r="H37" s="12">
        <f t="shared" si="1"/>
        <v>241543.78000000119</v>
      </c>
    </row>
    <row r="38" spans="1:9" x14ac:dyDescent="0.2">
      <c r="A38" s="28">
        <v>4500</v>
      </c>
      <c r="B38" s="10" t="s">
        <v>40</v>
      </c>
      <c r="C38" s="12">
        <v>36000</v>
      </c>
      <c r="D38" s="12">
        <v>0</v>
      </c>
      <c r="E38" s="12">
        <f t="shared" si="0"/>
        <v>36000</v>
      </c>
      <c r="F38" s="45">
        <v>36000</v>
      </c>
      <c r="G38" s="45">
        <v>36000</v>
      </c>
      <c r="H38" s="12">
        <f t="shared" si="1"/>
        <v>0</v>
      </c>
    </row>
    <row r="39" spans="1:9" x14ac:dyDescent="0.2">
      <c r="A39" s="28">
        <v>4600</v>
      </c>
      <c r="B39" s="10" t="s">
        <v>94</v>
      </c>
      <c r="C39" s="12">
        <v>0</v>
      </c>
      <c r="D39" s="12">
        <v>0</v>
      </c>
      <c r="E39" s="12">
        <f t="shared" si="0"/>
        <v>0</v>
      </c>
      <c r="F39" s="45">
        <v>0</v>
      </c>
      <c r="G39" s="45">
        <v>0</v>
      </c>
      <c r="H39" s="12">
        <f t="shared" si="1"/>
        <v>0</v>
      </c>
    </row>
    <row r="40" spans="1:9" x14ac:dyDescent="0.2">
      <c r="A40" s="28">
        <v>4700</v>
      </c>
      <c r="B40" s="10" t="s">
        <v>95</v>
      </c>
      <c r="C40" s="12">
        <v>0</v>
      </c>
      <c r="D40" s="12">
        <v>0</v>
      </c>
      <c r="E40" s="12">
        <f t="shared" si="0"/>
        <v>0</v>
      </c>
      <c r="F40" s="45">
        <v>0</v>
      </c>
      <c r="G40" s="45">
        <v>0</v>
      </c>
      <c r="H40" s="12">
        <f t="shared" si="1"/>
        <v>0</v>
      </c>
    </row>
    <row r="41" spans="1:9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45">
        <v>0</v>
      </c>
      <c r="G41" s="45">
        <v>0</v>
      </c>
      <c r="H41" s="12">
        <f t="shared" si="1"/>
        <v>0</v>
      </c>
    </row>
    <row r="42" spans="1:9" x14ac:dyDescent="0.2">
      <c r="A42" s="28">
        <v>4900</v>
      </c>
      <c r="B42" s="10" t="s">
        <v>96</v>
      </c>
      <c r="C42" s="12">
        <v>0</v>
      </c>
      <c r="D42" s="12">
        <v>0</v>
      </c>
      <c r="E42" s="12">
        <f t="shared" si="0"/>
        <v>0</v>
      </c>
      <c r="F42" s="45">
        <v>0</v>
      </c>
      <c r="G42" s="45">
        <v>0</v>
      </c>
      <c r="H42" s="12">
        <f t="shared" si="1"/>
        <v>0</v>
      </c>
    </row>
    <row r="43" spans="1:9" x14ac:dyDescent="0.2">
      <c r="A43" s="29" t="s">
        <v>63</v>
      </c>
      <c r="B43" s="6"/>
      <c r="C43" s="35">
        <f>SUM(C44:C52)</f>
        <v>1473500</v>
      </c>
      <c r="D43" s="35">
        <f>SUM(D44:D52)</f>
        <v>4850935.4000000004</v>
      </c>
      <c r="E43" s="35">
        <f t="shared" si="0"/>
        <v>6324435.4000000004</v>
      </c>
      <c r="F43" s="35">
        <f>SUM(F44:F52)</f>
        <v>4096083.63</v>
      </c>
      <c r="G43" s="35">
        <f>SUM(G44:G52)</f>
        <v>4096083.63</v>
      </c>
      <c r="H43" s="35">
        <f t="shared" si="1"/>
        <v>2228351.7700000005</v>
      </c>
      <c r="I43" s="41"/>
    </row>
    <row r="44" spans="1:9" x14ac:dyDescent="0.2">
      <c r="A44" s="28">
        <v>5100</v>
      </c>
      <c r="B44" s="10" t="s">
        <v>97</v>
      </c>
      <c r="C44" s="12">
        <v>431000</v>
      </c>
      <c r="D44" s="12">
        <v>86068</v>
      </c>
      <c r="E44" s="12">
        <f t="shared" si="0"/>
        <v>517068</v>
      </c>
      <c r="F44" s="47">
        <v>379728.04</v>
      </c>
      <c r="G44" s="47">
        <v>379728.04</v>
      </c>
      <c r="H44" s="12">
        <f t="shared" si="1"/>
        <v>137339.96000000002</v>
      </c>
    </row>
    <row r="45" spans="1:9" x14ac:dyDescent="0.2">
      <c r="A45" s="28">
        <v>5200</v>
      </c>
      <c r="B45" s="10" t="s">
        <v>98</v>
      </c>
      <c r="C45" s="12">
        <v>172000</v>
      </c>
      <c r="D45" s="12">
        <v>-4647.9799999999996</v>
      </c>
      <c r="E45" s="12">
        <f t="shared" si="0"/>
        <v>167352.01999999999</v>
      </c>
      <c r="F45" s="47">
        <v>167352.01999999999</v>
      </c>
      <c r="G45" s="47">
        <v>167352.01999999999</v>
      </c>
      <c r="H45" s="12">
        <f t="shared" si="1"/>
        <v>0</v>
      </c>
    </row>
    <row r="46" spans="1:9" x14ac:dyDescent="0.2">
      <c r="A46" s="28">
        <v>5300</v>
      </c>
      <c r="B46" s="10" t="s">
        <v>99</v>
      </c>
      <c r="C46" s="12">
        <v>0</v>
      </c>
      <c r="D46" s="12">
        <v>0</v>
      </c>
      <c r="E46" s="12">
        <f t="shared" si="0"/>
        <v>0</v>
      </c>
      <c r="F46" s="47">
        <v>0</v>
      </c>
      <c r="G46" s="47">
        <v>0</v>
      </c>
      <c r="H46" s="12">
        <f t="shared" si="1"/>
        <v>0</v>
      </c>
    </row>
    <row r="47" spans="1:9" x14ac:dyDescent="0.2">
      <c r="A47" s="28">
        <v>5400</v>
      </c>
      <c r="B47" s="10" t="s">
        <v>100</v>
      </c>
      <c r="C47" s="12">
        <v>0</v>
      </c>
      <c r="D47" s="12">
        <v>0</v>
      </c>
      <c r="E47" s="12">
        <f t="shared" si="0"/>
        <v>0</v>
      </c>
      <c r="F47" s="47">
        <v>0</v>
      </c>
      <c r="G47" s="47">
        <v>0</v>
      </c>
      <c r="H47" s="12">
        <f t="shared" si="1"/>
        <v>0</v>
      </c>
    </row>
    <row r="48" spans="1:9" x14ac:dyDescent="0.2">
      <c r="A48" s="28">
        <v>5500</v>
      </c>
      <c r="B48" s="10" t="s">
        <v>101</v>
      </c>
      <c r="C48" s="12">
        <v>0</v>
      </c>
      <c r="D48" s="12">
        <v>0</v>
      </c>
      <c r="E48" s="12">
        <f t="shared" si="0"/>
        <v>0</v>
      </c>
      <c r="F48" s="47">
        <v>0</v>
      </c>
      <c r="G48" s="47">
        <v>0</v>
      </c>
      <c r="H48" s="12">
        <f t="shared" si="1"/>
        <v>0</v>
      </c>
    </row>
    <row r="49" spans="1:9" x14ac:dyDescent="0.2">
      <c r="A49" s="28">
        <v>5600</v>
      </c>
      <c r="B49" s="10" t="s">
        <v>102</v>
      </c>
      <c r="C49" s="12">
        <v>870500</v>
      </c>
      <c r="D49" s="12">
        <v>-245484.62</v>
      </c>
      <c r="E49" s="12">
        <f t="shared" si="0"/>
        <v>625015.38</v>
      </c>
      <c r="F49" s="47">
        <v>534003.56999999995</v>
      </c>
      <c r="G49" s="47">
        <v>534003.56999999995</v>
      </c>
      <c r="H49" s="12">
        <f t="shared" si="1"/>
        <v>91011.810000000056</v>
      </c>
    </row>
    <row r="50" spans="1:9" x14ac:dyDescent="0.2">
      <c r="A50" s="28">
        <v>5700</v>
      </c>
      <c r="B50" s="10" t="s">
        <v>103</v>
      </c>
      <c r="C50" s="12">
        <v>0</v>
      </c>
      <c r="D50" s="12">
        <v>0</v>
      </c>
      <c r="E50" s="12">
        <f t="shared" si="0"/>
        <v>0</v>
      </c>
      <c r="F50" s="47">
        <v>0</v>
      </c>
      <c r="G50" s="47">
        <v>0</v>
      </c>
      <c r="H50" s="12">
        <f t="shared" si="1"/>
        <v>0</v>
      </c>
    </row>
    <row r="51" spans="1:9" x14ac:dyDescent="0.2">
      <c r="A51" s="28">
        <v>5800</v>
      </c>
      <c r="B51" s="10" t="s">
        <v>104</v>
      </c>
      <c r="C51" s="12">
        <v>0</v>
      </c>
      <c r="D51" s="12">
        <v>3015000</v>
      </c>
      <c r="E51" s="12">
        <f t="shared" si="0"/>
        <v>3015000</v>
      </c>
      <c r="F51" s="47">
        <v>3015000</v>
      </c>
      <c r="G51" s="47">
        <v>3015000</v>
      </c>
      <c r="H51" s="12">
        <f t="shared" si="1"/>
        <v>0</v>
      </c>
    </row>
    <row r="52" spans="1:9" x14ac:dyDescent="0.2">
      <c r="A52" s="28">
        <v>5900</v>
      </c>
      <c r="B52" s="10" t="s">
        <v>105</v>
      </c>
      <c r="C52" s="12">
        <v>0</v>
      </c>
      <c r="D52" s="12">
        <v>2000000</v>
      </c>
      <c r="E52" s="12">
        <f t="shared" si="0"/>
        <v>2000000</v>
      </c>
      <c r="F52" s="47">
        <v>0</v>
      </c>
      <c r="G52" s="47">
        <v>0</v>
      </c>
      <c r="H52" s="12">
        <f t="shared" si="1"/>
        <v>2000000</v>
      </c>
    </row>
    <row r="53" spans="1:9" x14ac:dyDescent="0.2">
      <c r="A53" s="29" t="s">
        <v>64</v>
      </c>
      <c r="B53" s="6"/>
      <c r="C53" s="35">
        <f>SUM(C54:C56)</f>
        <v>0</v>
      </c>
      <c r="D53" s="35">
        <f>SUM(D54:D56)</f>
        <v>58356771.409999996</v>
      </c>
      <c r="E53" s="35">
        <f t="shared" si="0"/>
        <v>58356771.409999996</v>
      </c>
      <c r="F53" s="35">
        <f>SUM(F54:F56)</f>
        <v>43659905.420000002</v>
      </c>
      <c r="G53" s="35">
        <f>SUM(G54:G56)</f>
        <v>33040993.57</v>
      </c>
      <c r="H53" s="35">
        <f t="shared" si="1"/>
        <v>14696865.989999995</v>
      </c>
      <c r="I53" s="41"/>
    </row>
    <row r="54" spans="1:9" x14ac:dyDescent="0.2">
      <c r="A54" s="28">
        <v>6100</v>
      </c>
      <c r="B54" s="10" t="s">
        <v>106</v>
      </c>
      <c r="C54" s="12">
        <v>0</v>
      </c>
      <c r="D54" s="12">
        <v>49410812.479999997</v>
      </c>
      <c r="E54" s="12">
        <f t="shared" si="0"/>
        <v>49410812.479999997</v>
      </c>
      <c r="F54" s="12">
        <v>34713946.490000002</v>
      </c>
      <c r="G54" s="12">
        <v>24095034.640000001</v>
      </c>
      <c r="H54" s="12">
        <f t="shared" si="1"/>
        <v>14696865.989999995</v>
      </c>
    </row>
    <row r="55" spans="1:9" x14ac:dyDescent="0.2">
      <c r="A55" s="28">
        <v>6200</v>
      </c>
      <c r="B55" s="10" t="s">
        <v>107</v>
      </c>
      <c r="C55" s="12">
        <v>0</v>
      </c>
      <c r="D55" s="12">
        <v>8945958.9299999997</v>
      </c>
      <c r="E55" s="12">
        <f t="shared" si="0"/>
        <v>8945958.9299999997</v>
      </c>
      <c r="F55" s="12">
        <v>8945958.9299999997</v>
      </c>
      <c r="G55" s="12">
        <v>8945958.9299999997</v>
      </c>
      <c r="H55" s="12">
        <f t="shared" si="1"/>
        <v>0</v>
      </c>
    </row>
    <row r="56" spans="1:9" x14ac:dyDescent="0.2">
      <c r="A56" s="28">
        <v>6300</v>
      </c>
      <c r="B56" s="10" t="s">
        <v>108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9" x14ac:dyDescent="0.2">
      <c r="A57" s="29" t="s">
        <v>65</v>
      </c>
      <c r="B57" s="6"/>
      <c r="C57" s="35">
        <f>SUM(C58:C64)</f>
        <v>0</v>
      </c>
      <c r="D57" s="35">
        <f>SUM(D58:D64)</f>
        <v>0</v>
      </c>
      <c r="E57" s="35">
        <f t="shared" si="0"/>
        <v>0</v>
      </c>
      <c r="F57" s="35">
        <f>SUM(F58:F64)</f>
        <v>0</v>
      </c>
      <c r="G57" s="35">
        <f>SUM(G58:G64)</f>
        <v>0</v>
      </c>
      <c r="H57" s="35">
        <f t="shared" si="1"/>
        <v>0</v>
      </c>
    </row>
    <row r="58" spans="1:9" x14ac:dyDescent="0.2">
      <c r="A58" s="28">
        <v>7100</v>
      </c>
      <c r="B58" s="10" t="s">
        <v>109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9" x14ac:dyDescent="0.2">
      <c r="A59" s="28">
        <v>7200</v>
      </c>
      <c r="B59" s="10" t="s">
        <v>110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9" x14ac:dyDescent="0.2">
      <c r="A60" s="28">
        <v>7300</v>
      </c>
      <c r="B60" s="10" t="s">
        <v>111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9" x14ac:dyDescent="0.2">
      <c r="A61" s="28">
        <v>7400</v>
      </c>
      <c r="B61" s="10" t="s">
        <v>112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9" x14ac:dyDescent="0.2">
      <c r="A62" s="28">
        <v>7500</v>
      </c>
      <c r="B62" s="10" t="s">
        <v>113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9" x14ac:dyDescent="0.2">
      <c r="A63" s="28">
        <v>7600</v>
      </c>
      <c r="B63" s="10" t="s">
        <v>114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9" x14ac:dyDescent="0.2">
      <c r="A64" s="28">
        <v>7900</v>
      </c>
      <c r="B64" s="10" t="s">
        <v>115</v>
      </c>
      <c r="C64" s="12">
        <v>0</v>
      </c>
      <c r="D64" s="12">
        <v>0</v>
      </c>
      <c r="E64" s="12">
        <f t="shared" si="0"/>
        <v>0</v>
      </c>
      <c r="F64" s="12">
        <v>0</v>
      </c>
      <c r="G64" s="12">
        <v>0</v>
      </c>
      <c r="H64" s="12">
        <f t="shared" si="1"/>
        <v>0</v>
      </c>
    </row>
    <row r="65" spans="1:9" x14ac:dyDescent="0.2">
      <c r="A65" s="29" t="s">
        <v>66</v>
      </c>
      <c r="B65" s="6"/>
      <c r="C65" s="35">
        <f>SUM(C66:C68)</f>
        <v>29142509.379999999</v>
      </c>
      <c r="D65" s="35">
        <f>SUM(D66:D68)</f>
        <v>-28266927.129999999</v>
      </c>
      <c r="E65" s="35">
        <f t="shared" si="0"/>
        <v>875582.25</v>
      </c>
      <c r="F65" s="35">
        <f>SUM(F66:F68)</f>
        <v>560458.44999999995</v>
      </c>
      <c r="G65" s="35">
        <f>SUM(G66:G68)</f>
        <v>560458.44999999995</v>
      </c>
      <c r="H65" s="35">
        <f t="shared" si="1"/>
        <v>315123.80000000005</v>
      </c>
    </row>
    <row r="66" spans="1:9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9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9" x14ac:dyDescent="0.2">
      <c r="A68" s="28">
        <v>8500</v>
      </c>
      <c r="B68" s="10" t="s">
        <v>39</v>
      </c>
      <c r="C68" s="12">
        <v>29142509.379999999</v>
      </c>
      <c r="D68" s="12">
        <v>-28266927.129999999</v>
      </c>
      <c r="E68" s="12">
        <f t="shared" si="0"/>
        <v>875582.25</v>
      </c>
      <c r="F68" s="12">
        <v>560458.44999999995</v>
      </c>
      <c r="G68" s="12">
        <v>560458.44999999995</v>
      </c>
      <c r="H68" s="12">
        <f t="shared" si="1"/>
        <v>315123.80000000005</v>
      </c>
    </row>
    <row r="69" spans="1:9" x14ac:dyDescent="0.2">
      <c r="A69" s="29" t="s">
        <v>67</v>
      </c>
      <c r="B69" s="6"/>
      <c r="C69" s="35">
        <f>SUM(C70:C76)</f>
        <v>1100000</v>
      </c>
      <c r="D69" s="35">
        <f>SUM(D70:D76)</f>
        <v>-80600</v>
      </c>
      <c r="E69" s="35">
        <f t="shared" si="0"/>
        <v>1019400</v>
      </c>
      <c r="F69" s="35">
        <f>SUM(F70:F76)</f>
        <v>1019400</v>
      </c>
      <c r="G69" s="35">
        <f>SUM(G70:G76)</f>
        <v>1019400</v>
      </c>
      <c r="H69" s="35">
        <f t="shared" si="1"/>
        <v>0</v>
      </c>
    </row>
    <row r="70" spans="1:9" x14ac:dyDescent="0.2">
      <c r="A70" s="28">
        <v>9100</v>
      </c>
      <c r="B70" s="10" t="s">
        <v>116</v>
      </c>
      <c r="C70" s="12">
        <v>1000000</v>
      </c>
      <c r="D70" s="12">
        <v>0</v>
      </c>
      <c r="E70" s="12">
        <f t="shared" ref="E70:E76" si="2">C70+D70</f>
        <v>1000000</v>
      </c>
      <c r="F70" s="12">
        <v>1000000</v>
      </c>
      <c r="G70" s="12">
        <v>1000000</v>
      </c>
      <c r="H70" s="12">
        <f t="shared" ref="H70:H76" si="3">E70-F70</f>
        <v>0</v>
      </c>
    </row>
    <row r="71" spans="1:9" x14ac:dyDescent="0.2">
      <c r="A71" s="28">
        <v>9200</v>
      </c>
      <c r="B71" s="10" t="s">
        <v>117</v>
      </c>
      <c r="C71" s="12">
        <v>100000</v>
      </c>
      <c r="D71" s="12">
        <v>-80600</v>
      </c>
      <c r="E71" s="12">
        <f t="shared" si="2"/>
        <v>19400</v>
      </c>
      <c r="F71" s="12">
        <v>19400</v>
      </c>
      <c r="G71" s="12">
        <v>19400</v>
      </c>
      <c r="H71" s="12">
        <f t="shared" si="3"/>
        <v>0</v>
      </c>
    </row>
    <row r="72" spans="1:9" x14ac:dyDescent="0.2">
      <c r="A72" s="28">
        <v>9300</v>
      </c>
      <c r="B72" s="10" t="s">
        <v>118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9" x14ac:dyDescent="0.2">
      <c r="A73" s="28">
        <v>9400</v>
      </c>
      <c r="B73" s="10" t="s">
        <v>119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9" x14ac:dyDescent="0.2">
      <c r="A74" s="28">
        <v>9500</v>
      </c>
      <c r="B74" s="10" t="s">
        <v>120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9" x14ac:dyDescent="0.2">
      <c r="A75" s="28">
        <v>9600</v>
      </c>
      <c r="B75" s="10" t="s">
        <v>121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9" x14ac:dyDescent="0.2">
      <c r="A76" s="32">
        <v>9900</v>
      </c>
      <c r="B76" s="11" t="s">
        <v>122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9" x14ac:dyDescent="0.2">
      <c r="A77" s="7"/>
      <c r="B77" s="30" t="s">
        <v>51</v>
      </c>
      <c r="C77" s="37">
        <f t="shared" ref="C77:H77" si="4">SUM(C5+C13+C23+C33+C43+C53+C57+C65+C69)</f>
        <v>132315147.45999999</v>
      </c>
      <c r="D77" s="37">
        <f t="shared" si="4"/>
        <v>64983252.99000001</v>
      </c>
      <c r="E77" s="37">
        <f t="shared" si="4"/>
        <v>197298400.44999999</v>
      </c>
      <c r="F77" s="37">
        <f t="shared" si="4"/>
        <v>168384096.87</v>
      </c>
      <c r="G77" s="37">
        <f t="shared" si="4"/>
        <v>156975216.99999997</v>
      </c>
      <c r="H77" s="37">
        <f t="shared" si="4"/>
        <v>28914303.580000002</v>
      </c>
      <c r="I77" s="41"/>
    </row>
    <row r="79" spans="1:9" x14ac:dyDescent="0.2">
      <c r="A79" s="1" t="s">
        <v>126</v>
      </c>
    </row>
    <row r="84" spans="2:7" x14ac:dyDescent="0.2">
      <c r="B84" s="57" t="s">
        <v>174</v>
      </c>
      <c r="E84" s="57" t="s">
        <v>176</v>
      </c>
      <c r="F84" s="57"/>
      <c r="G84" s="57"/>
    </row>
    <row r="85" spans="2:7" x14ac:dyDescent="0.2">
      <c r="B85" s="58" t="s">
        <v>175</v>
      </c>
      <c r="D85" s="62" t="s">
        <v>177</v>
      </c>
      <c r="E85" s="62"/>
      <c r="F85" s="62"/>
    </row>
  </sheetData>
  <sheetProtection formatCells="0" formatColumns="0" formatRows="0" autoFilter="0"/>
  <mergeCells count="5">
    <mergeCell ref="D85:F85"/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C76:H77 C5:D75 F5:H75" unlockedFormula="1"/>
    <ignoredError sqref="E5:E75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showGridLines="0" zoomScaleNormal="100" workbookViewId="0">
      <selection activeCell="B15" sqref="B15:F17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9" width="14.33203125" style="1" customWidth="1"/>
    <col min="10" max="16384" width="12" style="1"/>
  </cols>
  <sheetData>
    <row r="1" spans="1:9" ht="50.1" customHeight="1" x14ac:dyDescent="0.2">
      <c r="A1" s="63" t="s">
        <v>130</v>
      </c>
      <c r="B1" s="64"/>
      <c r="C1" s="64"/>
      <c r="D1" s="64"/>
      <c r="E1" s="64"/>
      <c r="F1" s="64"/>
      <c r="G1" s="64"/>
      <c r="H1" s="65"/>
    </row>
    <row r="2" spans="1:9" x14ac:dyDescent="0.2">
      <c r="A2" s="68" t="s">
        <v>52</v>
      </c>
      <c r="B2" s="69"/>
      <c r="C2" s="63" t="s">
        <v>58</v>
      </c>
      <c r="D2" s="64"/>
      <c r="E2" s="64"/>
      <c r="F2" s="64"/>
      <c r="G2" s="65"/>
      <c r="H2" s="66" t="s">
        <v>57</v>
      </c>
    </row>
    <row r="3" spans="1:9" ht="24.95" customHeight="1" x14ac:dyDescent="0.2">
      <c r="A3" s="70"/>
      <c r="B3" s="71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67"/>
    </row>
    <row r="4" spans="1:9" x14ac:dyDescent="0.2">
      <c r="A4" s="72"/>
      <c r="B4" s="73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9" x14ac:dyDescent="0.2">
      <c r="A5" s="5"/>
      <c r="B5" s="13" t="s">
        <v>0</v>
      </c>
      <c r="C5" s="38">
        <v>100663138.08</v>
      </c>
      <c r="D5" s="38">
        <v>30042473.309999999</v>
      </c>
      <c r="E5" s="38">
        <f>C5+D5</f>
        <v>130705611.39</v>
      </c>
      <c r="F5" s="51">
        <v>119031649.37</v>
      </c>
      <c r="G5" s="51">
        <v>118241681.34999999</v>
      </c>
      <c r="H5" s="38">
        <f>E5-F5</f>
        <v>11673962.019999996</v>
      </c>
      <c r="I5" s="41"/>
    </row>
    <row r="6" spans="1:9" x14ac:dyDescent="0.2">
      <c r="A6" s="5"/>
      <c r="B6" s="13" t="s">
        <v>1</v>
      </c>
      <c r="C6" s="38">
        <v>30616009.379999999</v>
      </c>
      <c r="D6" s="38">
        <v>34940779.68</v>
      </c>
      <c r="E6" s="38">
        <f>C6+D6</f>
        <v>65556789.060000002</v>
      </c>
      <c r="F6" s="52">
        <v>48316447.5</v>
      </c>
      <c r="G6" s="52">
        <v>37697535.649999999</v>
      </c>
      <c r="H6" s="38">
        <f>E6-F6</f>
        <v>17240341.560000002</v>
      </c>
      <c r="I6" s="41"/>
    </row>
    <row r="7" spans="1:9" x14ac:dyDescent="0.2">
      <c r="A7" s="5"/>
      <c r="B7" s="13" t="s">
        <v>2</v>
      </c>
      <c r="C7" s="38">
        <v>1000000</v>
      </c>
      <c r="D7" s="38">
        <v>0</v>
      </c>
      <c r="E7" s="38">
        <f>C7+D7</f>
        <v>1000000</v>
      </c>
      <c r="F7" s="49">
        <v>1000000</v>
      </c>
      <c r="G7" s="49">
        <v>1000000</v>
      </c>
      <c r="H7" s="38">
        <f>E7-F7</f>
        <v>0</v>
      </c>
    </row>
    <row r="8" spans="1:9" x14ac:dyDescent="0.2">
      <c r="A8" s="5"/>
      <c r="B8" s="13" t="s">
        <v>40</v>
      </c>
      <c r="C8" s="38">
        <v>36000</v>
      </c>
      <c r="D8" s="38">
        <v>0</v>
      </c>
      <c r="E8" s="38">
        <f>C8+D8</f>
        <v>36000</v>
      </c>
      <c r="F8" s="49">
        <v>36000</v>
      </c>
      <c r="G8" s="49">
        <v>36000</v>
      </c>
      <c r="H8" s="38">
        <f>E8-F8</f>
        <v>0</v>
      </c>
    </row>
    <row r="9" spans="1:9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50">
        <v>0</v>
      </c>
      <c r="G9" s="50">
        <v>0</v>
      </c>
      <c r="H9" s="39">
        <f>E9-F9</f>
        <v>0</v>
      </c>
    </row>
    <row r="10" spans="1:9" x14ac:dyDescent="0.2">
      <c r="A10" s="14"/>
      <c r="B10" s="30" t="s">
        <v>51</v>
      </c>
      <c r="C10" s="37">
        <f t="shared" ref="C10:H10" si="0">SUM(C5+C6+C7+C8+C9)</f>
        <v>132315147.45999999</v>
      </c>
      <c r="D10" s="37">
        <f t="shared" si="0"/>
        <v>64983252.989999995</v>
      </c>
      <c r="E10" s="37">
        <f t="shared" si="0"/>
        <v>197298400.44999999</v>
      </c>
      <c r="F10" s="48">
        <f t="shared" si="0"/>
        <v>168384096.87</v>
      </c>
      <c r="G10" s="48">
        <f t="shared" si="0"/>
        <v>156975217</v>
      </c>
      <c r="H10" s="37">
        <f t="shared" si="0"/>
        <v>28914303.579999998</v>
      </c>
    </row>
    <row r="12" spans="1:9" x14ac:dyDescent="0.2">
      <c r="A12" s="1" t="s">
        <v>126</v>
      </c>
      <c r="F12" s="46"/>
      <c r="G12" s="46"/>
    </row>
    <row r="16" spans="1:9" ht="12" x14ac:dyDescent="0.2">
      <c r="B16" s="59" t="s">
        <v>174</v>
      </c>
      <c r="C16" s="60"/>
      <c r="D16" s="60"/>
      <c r="E16" s="59" t="s">
        <v>178</v>
      </c>
      <c r="F16" s="59"/>
    </row>
    <row r="17" spans="2:6" ht="12" x14ac:dyDescent="0.2">
      <c r="B17" s="61" t="s">
        <v>175</v>
      </c>
      <c r="C17" s="60"/>
      <c r="D17" s="74" t="s">
        <v>177</v>
      </c>
      <c r="E17" s="74"/>
      <c r="F17" s="74"/>
    </row>
    <row r="18" spans="2:6" x14ac:dyDescent="0.2">
      <c r="B18" s="46"/>
      <c r="C18" s="46"/>
      <c r="D18" s="46"/>
      <c r="E18" s="46"/>
      <c r="F18" s="46"/>
    </row>
  </sheetData>
  <sheetProtection formatCells="0" formatColumns="0" formatRows="0" autoFilter="0"/>
  <mergeCells count="5">
    <mergeCell ref="A1:H1"/>
    <mergeCell ref="C2:G2"/>
    <mergeCell ref="H2:H3"/>
    <mergeCell ref="A2:B4"/>
    <mergeCell ref="D17:F17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portrait" r:id="rId1"/>
  <ignoredErrors>
    <ignoredError sqref="C10:H10 E7:H9 E5 H5 E6 H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workbookViewId="0">
      <selection activeCell="B40" sqref="B40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63" t="s">
        <v>170</v>
      </c>
      <c r="B1" s="64"/>
      <c r="C1" s="64"/>
      <c r="D1" s="64"/>
      <c r="E1" s="64"/>
      <c r="F1" s="64"/>
      <c r="G1" s="64"/>
      <c r="H1" s="65"/>
    </row>
    <row r="2" spans="1:8" x14ac:dyDescent="0.2">
      <c r="A2" s="68" t="s">
        <v>52</v>
      </c>
      <c r="B2" s="69"/>
      <c r="C2" s="63" t="s">
        <v>58</v>
      </c>
      <c r="D2" s="64"/>
      <c r="E2" s="64"/>
      <c r="F2" s="64"/>
      <c r="G2" s="65"/>
      <c r="H2" s="66" t="s">
        <v>57</v>
      </c>
    </row>
    <row r="3" spans="1:8" ht="24.95" customHeight="1" x14ac:dyDescent="0.2">
      <c r="A3" s="70"/>
      <c r="B3" s="71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67"/>
    </row>
    <row r="4" spans="1:8" x14ac:dyDescent="0.2">
      <c r="A4" s="72"/>
      <c r="B4" s="73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131</v>
      </c>
      <c r="C6" s="12">
        <v>11100221.890000001</v>
      </c>
      <c r="D6" s="12">
        <v>5466866.5300000003</v>
      </c>
      <c r="E6" s="12">
        <f>C6+D6</f>
        <v>16567088.420000002</v>
      </c>
      <c r="F6" s="53">
        <v>15842014.98</v>
      </c>
      <c r="G6" s="53">
        <v>15839014.880000001</v>
      </c>
      <c r="H6" s="12">
        <f>E6-F6</f>
        <v>725073.44000000134</v>
      </c>
    </row>
    <row r="7" spans="1:8" x14ac:dyDescent="0.2">
      <c r="A7" s="4"/>
      <c r="B7" s="15" t="s">
        <v>132</v>
      </c>
      <c r="C7" s="12">
        <v>1052900.1599999999</v>
      </c>
      <c r="D7" s="12">
        <v>-51207.98</v>
      </c>
      <c r="E7" s="12">
        <f t="shared" ref="E7:E12" si="0">C7+D7</f>
        <v>1001692.1799999999</v>
      </c>
      <c r="F7" s="53">
        <v>926506.41</v>
      </c>
      <c r="G7" s="53">
        <v>923716.41</v>
      </c>
      <c r="H7" s="12">
        <f t="shared" ref="H7:H12" si="1">E7-F7</f>
        <v>75185.769999999902</v>
      </c>
    </row>
    <row r="8" spans="1:8" x14ac:dyDescent="0.2">
      <c r="A8" s="4"/>
      <c r="B8" s="15" t="s">
        <v>133</v>
      </c>
      <c r="C8" s="12">
        <v>3789341.54</v>
      </c>
      <c r="D8" s="12">
        <v>-159889.60000000001</v>
      </c>
      <c r="E8" s="12">
        <f t="shared" si="0"/>
        <v>3629451.94</v>
      </c>
      <c r="F8" s="53">
        <v>3571399.56</v>
      </c>
      <c r="G8" s="53">
        <v>3559575.07</v>
      </c>
      <c r="H8" s="12">
        <f t="shared" si="1"/>
        <v>58052.379999999888</v>
      </c>
    </row>
    <row r="9" spans="1:8" x14ac:dyDescent="0.2">
      <c r="A9" s="4"/>
      <c r="B9" s="15" t="s">
        <v>134</v>
      </c>
      <c r="C9" s="12">
        <v>837352.02</v>
      </c>
      <c r="D9" s="12">
        <v>230208.71</v>
      </c>
      <c r="E9" s="12">
        <f t="shared" si="0"/>
        <v>1067560.73</v>
      </c>
      <c r="F9" s="53">
        <v>1029397.07</v>
      </c>
      <c r="G9" s="53">
        <v>1029397.07</v>
      </c>
      <c r="H9" s="12">
        <f t="shared" si="1"/>
        <v>38163.660000000033</v>
      </c>
    </row>
    <row r="10" spans="1:8" x14ac:dyDescent="0.2">
      <c r="A10" s="4"/>
      <c r="B10" s="15" t="s">
        <v>135</v>
      </c>
      <c r="C10" s="12">
        <v>3412804.13</v>
      </c>
      <c r="D10" s="12">
        <v>-125373.61</v>
      </c>
      <c r="E10" s="12">
        <f t="shared" si="0"/>
        <v>3287430.52</v>
      </c>
      <c r="F10" s="53">
        <v>3149881.2</v>
      </c>
      <c r="G10" s="53">
        <v>3147632.18</v>
      </c>
      <c r="H10" s="12">
        <f t="shared" si="1"/>
        <v>137549.31999999983</v>
      </c>
    </row>
    <row r="11" spans="1:8" x14ac:dyDescent="0.2">
      <c r="A11" s="4"/>
      <c r="B11" s="15" t="s">
        <v>136</v>
      </c>
      <c r="C11" s="12">
        <v>748746.33</v>
      </c>
      <c r="D11" s="12">
        <v>43658.9</v>
      </c>
      <c r="E11" s="12">
        <f t="shared" si="0"/>
        <v>792405.23</v>
      </c>
      <c r="F11" s="53">
        <v>782608.83</v>
      </c>
      <c r="G11" s="53">
        <v>782608.83</v>
      </c>
      <c r="H11" s="12">
        <f t="shared" si="1"/>
        <v>9796.4000000000233</v>
      </c>
    </row>
    <row r="12" spans="1:8" x14ac:dyDescent="0.2">
      <c r="A12" s="4"/>
      <c r="B12" s="15" t="s">
        <v>137</v>
      </c>
      <c r="C12" s="12">
        <v>16596212.32</v>
      </c>
      <c r="D12" s="12">
        <v>2557764.19</v>
      </c>
      <c r="E12" s="12">
        <f t="shared" si="0"/>
        <v>19153976.510000002</v>
      </c>
      <c r="F12" s="53">
        <v>18748345.66</v>
      </c>
      <c r="G12" s="53">
        <v>18542392.510000002</v>
      </c>
      <c r="H12" s="12">
        <f t="shared" si="1"/>
        <v>405630.85000000149</v>
      </c>
    </row>
    <row r="13" spans="1:8" x14ac:dyDescent="0.2">
      <c r="A13" s="4"/>
      <c r="B13" s="15" t="s">
        <v>138</v>
      </c>
      <c r="C13" s="12">
        <v>881816.07</v>
      </c>
      <c r="D13" s="12">
        <v>106356.47</v>
      </c>
      <c r="E13" s="12">
        <f t="shared" ref="E13" si="2">C13+D13</f>
        <v>988172.53999999992</v>
      </c>
      <c r="F13" s="53">
        <v>962737.83</v>
      </c>
      <c r="G13" s="53">
        <v>962737.83</v>
      </c>
      <c r="H13" s="12">
        <f t="shared" ref="H13" si="3">E13-F13</f>
        <v>25434.709999999963</v>
      </c>
    </row>
    <row r="14" spans="1:8" x14ac:dyDescent="0.2">
      <c r="A14" s="4"/>
      <c r="B14" s="15" t="s">
        <v>139</v>
      </c>
      <c r="C14" s="12">
        <v>14913755.77</v>
      </c>
      <c r="D14" s="12">
        <v>921924.49</v>
      </c>
      <c r="E14" s="12">
        <f t="shared" ref="E14" si="4">C14+D14</f>
        <v>15835680.26</v>
      </c>
      <c r="F14" s="53">
        <v>15659446.369999999</v>
      </c>
      <c r="G14" s="53">
        <v>15640754.32</v>
      </c>
      <c r="H14" s="12">
        <f t="shared" ref="H14" si="5">E14-F14</f>
        <v>176233.8900000006</v>
      </c>
    </row>
    <row r="15" spans="1:8" x14ac:dyDescent="0.2">
      <c r="A15" s="4"/>
      <c r="B15" s="15" t="s">
        <v>140</v>
      </c>
      <c r="C15" s="12">
        <v>1070505.8500000001</v>
      </c>
      <c r="D15" s="12">
        <v>970174.75</v>
      </c>
      <c r="E15" s="12">
        <f t="shared" ref="E15" si="6">C15+D15</f>
        <v>2040680.6</v>
      </c>
      <c r="F15" s="53">
        <v>1832847.84</v>
      </c>
      <c r="G15" s="53">
        <v>1825399.59</v>
      </c>
      <c r="H15" s="12">
        <f t="shared" ref="H15" si="7">E15-F15</f>
        <v>207832.76</v>
      </c>
    </row>
    <row r="16" spans="1:8" x14ac:dyDescent="0.2">
      <c r="A16" s="4"/>
      <c r="B16" s="15" t="s">
        <v>141</v>
      </c>
      <c r="C16" s="12">
        <v>317676.94</v>
      </c>
      <c r="D16" s="12">
        <v>-3000.04</v>
      </c>
      <c r="E16" s="12">
        <f t="shared" ref="E16" si="8">C16+D16</f>
        <v>314676.90000000002</v>
      </c>
      <c r="F16" s="53">
        <v>314676.89</v>
      </c>
      <c r="G16" s="53">
        <v>314676.89</v>
      </c>
      <c r="H16" s="12">
        <f t="shared" ref="H16" si="9">E16-F16</f>
        <v>1.0000000009313226E-2</v>
      </c>
    </row>
    <row r="17" spans="1:8" x14ac:dyDescent="0.2">
      <c r="A17" s="4"/>
      <c r="B17" s="15" t="s">
        <v>142</v>
      </c>
      <c r="C17" s="12">
        <v>28007903.030000001</v>
      </c>
      <c r="D17" s="12">
        <v>34027459.600000001</v>
      </c>
      <c r="E17" s="12">
        <f t="shared" ref="E17" si="10">C17+D17</f>
        <v>62035362.630000003</v>
      </c>
      <c r="F17" s="53">
        <v>45223751</v>
      </c>
      <c r="G17" s="53">
        <v>34498034.810000002</v>
      </c>
      <c r="H17" s="12">
        <f t="shared" ref="H17" si="11">E17-F17</f>
        <v>16811611.630000003</v>
      </c>
    </row>
    <row r="18" spans="1:8" x14ac:dyDescent="0.2">
      <c r="A18" s="4"/>
      <c r="B18" s="15" t="s">
        <v>143</v>
      </c>
      <c r="C18" s="12">
        <v>7819244.1299999999</v>
      </c>
      <c r="D18" s="12">
        <v>2023639.65</v>
      </c>
      <c r="E18" s="12">
        <f t="shared" ref="E18" si="12">C18+D18</f>
        <v>9842883.7799999993</v>
      </c>
      <c r="F18" s="53">
        <v>9361652.8499999996</v>
      </c>
      <c r="G18" s="53">
        <v>9361652.8499999996</v>
      </c>
      <c r="H18" s="12">
        <f t="shared" ref="H18" si="13">E18-F18</f>
        <v>481230.9299999997</v>
      </c>
    </row>
    <row r="19" spans="1:8" x14ac:dyDescent="0.2">
      <c r="A19" s="4"/>
      <c r="B19" s="15" t="s">
        <v>144</v>
      </c>
      <c r="C19" s="12">
        <v>4195789.5599999996</v>
      </c>
      <c r="D19" s="12">
        <v>1222888.19</v>
      </c>
      <c r="E19" s="12">
        <f t="shared" ref="E19" si="14">C19+D19</f>
        <v>5418677.75</v>
      </c>
      <c r="F19" s="53">
        <v>5379928.3200000003</v>
      </c>
      <c r="G19" s="53">
        <v>5375137.7800000003</v>
      </c>
      <c r="H19" s="12">
        <f t="shared" ref="H19" si="15">E19-F19</f>
        <v>38749.429999999702</v>
      </c>
    </row>
    <row r="20" spans="1:8" x14ac:dyDescent="0.2">
      <c r="A20" s="4"/>
      <c r="B20" s="15" t="s">
        <v>145</v>
      </c>
      <c r="C20" s="12">
        <v>2438931.9900000002</v>
      </c>
      <c r="D20" s="12">
        <v>307511.83</v>
      </c>
      <c r="E20" s="12">
        <f t="shared" ref="E20" si="16">C20+D20</f>
        <v>2746443.8200000003</v>
      </c>
      <c r="F20" s="53">
        <v>2711789.07</v>
      </c>
      <c r="G20" s="53">
        <v>2711789.07</v>
      </c>
      <c r="H20" s="12">
        <f t="shared" ref="H20" si="17">E20-F20</f>
        <v>34654.750000000466</v>
      </c>
    </row>
    <row r="21" spans="1:8" x14ac:dyDescent="0.2">
      <c r="A21" s="4"/>
      <c r="B21" s="15" t="s">
        <v>146</v>
      </c>
      <c r="C21" s="12">
        <v>1145459.74</v>
      </c>
      <c r="D21" s="12">
        <v>-4714.58</v>
      </c>
      <c r="E21" s="12">
        <f t="shared" ref="E21" si="18">C21+D21</f>
        <v>1140745.1599999999</v>
      </c>
      <c r="F21" s="53">
        <v>1128146.47</v>
      </c>
      <c r="G21" s="53">
        <v>1128146.47</v>
      </c>
      <c r="H21" s="12">
        <f t="shared" ref="H21" si="19">E21-F21</f>
        <v>12598.689999999944</v>
      </c>
    </row>
    <row r="22" spans="1:8" x14ac:dyDescent="0.2">
      <c r="A22" s="4"/>
      <c r="B22" s="15" t="s">
        <v>147</v>
      </c>
      <c r="C22" s="12">
        <v>180292.1</v>
      </c>
      <c r="D22" s="12">
        <v>-1475.29</v>
      </c>
      <c r="E22" s="12">
        <f t="shared" ref="E22" si="20">C22+D22</f>
        <v>178816.81</v>
      </c>
      <c r="F22" s="53">
        <v>172590.22</v>
      </c>
      <c r="G22" s="53">
        <v>172590.22</v>
      </c>
      <c r="H22" s="12">
        <f t="shared" ref="H22" si="21">E22-F22</f>
        <v>6226.5899999999965</v>
      </c>
    </row>
    <row r="23" spans="1:8" x14ac:dyDescent="0.2">
      <c r="A23" s="4"/>
      <c r="B23" s="15" t="s">
        <v>148</v>
      </c>
      <c r="C23" s="12">
        <v>717322.79</v>
      </c>
      <c r="D23" s="12">
        <v>176761.74</v>
      </c>
      <c r="E23" s="12">
        <f t="shared" ref="E23" si="22">C23+D23</f>
        <v>894084.53</v>
      </c>
      <c r="F23" s="53">
        <v>874023.51</v>
      </c>
      <c r="G23" s="53">
        <v>868984.39</v>
      </c>
      <c r="H23" s="12">
        <f t="shared" ref="H23" si="23">E23-F23</f>
        <v>20061.020000000019</v>
      </c>
    </row>
    <row r="24" spans="1:8" x14ac:dyDescent="0.2">
      <c r="A24" s="4"/>
      <c r="B24" s="15" t="s">
        <v>149</v>
      </c>
      <c r="C24" s="12">
        <v>634870.93999999994</v>
      </c>
      <c r="D24" s="12">
        <v>2993610.46</v>
      </c>
      <c r="E24" s="12">
        <f t="shared" ref="E24" si="24">C24+D24</f>
        <v>3628481.4</v>
      </c>
      <c r="F24" s="53">
        <v>3618628.03</v>
      </c>
      <c r="G24" s="53">
        <v>3618628.03</v>
      </c>
      <c r="H24" s="12">
        <f t="shared" ref="H24" si="25">E24-F24</f>
        <v>9853.3700000001118</v>
      </c>
    </row>
    <row r="25" spans="1:8" x14ac:dyDescent="0.2">
      <c r="A25" s="4"/>
      <c r="B25" s="15" t="s">
        <v>150</v>
      </c>
      <c r="C25" s="12">
        <v>11066413.4</v>
      </c>
      <c r="D25" s="12">
        <v>-3429860.43</v>
      </c>
      <c r="E25" s="12">
        <f t="shared" ref="E25" si="26">C25+D25</f>
        <v>7636552.9700000007</v>
      </c>
      <c r="F25" s="53">
        <v>5243098.32</v>
      </c>
      <c r="G25" s="53">
        <v>5243098.32</v>
      </c>
      <c r="H25" s="12">
        <f t="shared" ref="H25" si="27">E25-F25</f>
        <v>2393454.6500000004</v>
      </c>
    </row>
    <row r="26" spans="1:8" x14ac:dyDescent="0.2">
      <c r="A26" s="4"/>
      <c r="B26" s="15" t="s">
        <v>151</v>
      </c>
      <c r="C26" s="12">
        <v>1663322.66</v>
      </c>
      <c r="D26" s="12">
        <v>571219.64</v>
      </c>
      <c r="E26" s="12">
        <f t="shared" ref="E26" si="28">C26+D26</f>
        <v>2234542.2999999998</v>
      </c>
      <c r="F26" s="53">
        <v>2064890.47</v>
      </c>
      <c r="G26" s="53">
        <v>2062461.05</v>
      </c>
      <c r="H26" s="12">
        <f t="shared" ref="H26" si="29">E26-F26</f>
        <v>169651.82999999984</v>
      </c>
    </row>
    <row r="27" spans="1:8" x14ac:dyDescent="0.2">
      <c r="A27" s="4"/>
      <c r="B27" s="15" t="s">
        <v>152</v>
      </c>
      <c r="C27" s="12">
        <v>437094.78</v>
      </c>
      <c r="D27" s="12">
        <v>1097555.77</v>
      </c>
      <c r="E27" s="12">
        <f t="shared" ref="E27" si="30">C27+D27</f>
        <v>1534650.55</v>
      </c>
      <c r="F27" s="53">
        <v>1278031.96</v>
      </c>
      <c r="G27" s="53">
        <v>1278031.96</v>
      </c>
      <c r="H27" s="12">
        <f t="shared" ref="H27" si="31">E27-F27</f>
        <v>256618.59000000008</v>
      </c>
    </row>
    <row r="28" spans="1:8" x14ac:dyDescent="0.2">
      <c r="A28" s="4"/>
      <c r="B28" s="15" t="s">
        <v>153</v>
      </c>
      <c r="C28" s="12">
        <v>4204872.62</v>
      </c>
      <c r="D28" s="12">
        <v>8981147.2100000009</v>
      </c>
      <c r="E28" s="12">
        <f t="shared" ref="E28" si="32">C28+D28</f>
        <v>13186019.830000002</v>
      </c>
      <c r="F28" s="53">
        <v>11075598</v>
      </c>
      <c r="G28" s="53">
        <v>11075598</v>
      </c>
      <c r="H28" s="12">
        <f t="shared" ref="H28" si="33">E28-F28</f>
        <v>2110421.8300000019</v>
      </c>
    </row>
    <row r="29" spans="1:8" x14ac:dyDescent="0.2">
      <c r="A29" s="4"/>
      <c r="B29" s="15" t="s">
        <v>154</v>
      </c>
      <c r="C29" s="12">
        <v>3306535.94</v>
      </c>
      <c r="D29" s="12">
        <v>-818644.01</v>
      </c>
      <c r="E29" s="12">
        <f t="shared" ref="E29" si="34">C29+D29</f>
        <v>2487891.9299999997</v>
      </c>
      <c r="F29" s="53">
        <v>2326854.14</v>
      </c>
      <c r="G29" s="53">
        <v>2326554.14</v>
      </c>
      <c r="H29" s="12">
        <f t="shared" ref="H29" si="35">E29-F29</f>
        <v>161037.78999999957</v>
      </c>
    </row>
    <row r="30" spans="1:8" x14ac:dyDescent="0.2">
      <c r="A30" s="4"/>
      <c r="B30" s="15" t="s">
        <v>155</v>
      </c>
      <c r="C30" s="12">
        <v>4573644.25</v>
      </c>
      <c r="D30" s="12">
        <v>6031568.0999999996</v>
      </c>
      <c r="E30" s="12">
        <f t="shared" ref="E30" si="36">C30+D30</f>
        <v>10605212.35</v>
      </c>
      <c r="F30" s="53">
        <v>6784644.6399999997</v>
      </c>
      <c r="G30" s="53">
        <v>6384544.8099999996</v>
      </c>
      <c r="H30" s="12">
        <f t="shared" ref="H30" si="37">E30-F30</f>
        <v>3820567.71</v>
      </c>
    </row>
    <row r="31" spans="1:8" x14ac:dyDescent="0.2">
      <c r="A31" s="4"/>
      <c r="B31" s="15" t="s">
        <v>156</v>
      </c>
      <c r="C31" s="12">
        <v>103992.1</v>
      </c>
      <c r="D31" s="12">
        <v>87011</v>
      </c>
      <c r="E31" s="12">
        <f t="shared" ref="E31" si="38">C31+D31</f>
        <v>191003.1</v>
      </c>
      <c r="F31" s="53">
        <v>186483.1</v>
      </c>
      <c r="G31" s="53">
        <v>186483.1</v>
      </c>
      <c r="H31" s="12">
        <f t="shared" ref="H31" si="39">E31-F31</f>
        <v>4520</v>
      </c>
    </row>
    <row r="32" spans="1:8" x14ac:dyDescent="0.2">
      <c r="A32" s="4"/>
      <c r="B32" s="15" t="s">
        <v>157</v>
      </c>
      <c r="C32" s="12">
        <v>307923.62</v>
      </c>
      <c r="D32" s="12">
        <v>-11925.19</v>
      </c>
      <c r="E32" s="12">
        <f t="shared" ref="E32" si="40">C32+D32</f>
        <v>295998.43</v>
      </c>
      <c r="F32" s="53">
        <v>290669.40999999997</v>
      </c>
      <c r="G32" s="53">
        <v>290669.40999999997</v>
      </c>
      <c r="H32" s="12">
        <f t="shared" ref="H32" si="41">E32-F32</f>
        <v>5329.0200000000186</v>
      </c>
    </row>
    <row r="33" spans="1:8" x14ac:dyDescent="0.2">
      <c r="A33" s="4"/>
      <c r="B33" s="15" t="s">
        <v>158</v>
      </c>
      <c r="C33" s="12">
        <v>1224903.31</v>
      </c>
      <c r="D33" s="12">
        <v>194067.05</v>
      </c>
      <c r="E33" s="12">
        <f t="shared" ref="E33" si="42">C33+D33</f>
        <v>1418970.36</v>
      </c>
      <c r="F33" s="53">
        <v>1254560.98</v>
      </c>
      <c r="G33" s="53">
        <v>1254560.98</v>
      </c>
      <c r="H33" s="12">
        <f t="shared" ref="H33" si="43">E33-F33</f>
        <v>164409.38000000012</v>
      </c>
    </row>
    <row r="34" spans="1:8" x14ac:dyDescent="0.2">
      <c r="A34" s="4"/>
      <c r="B34" s="15" t="s">
        <v>159</v>
      </c>
      <c r="C34" s="12">
        <v>384268.85</v>
      </c>
      <c r="D34" s="12">
        <v>548679.06999999995</v>
      </c>
      <c r="E34" s="12">
        <f t="shared" ref="E34" si="44">C34+D34</f>
        <v>932947.91999999993</v>
      </c>
      <c r="F34" s="53">
        <v>887162.1</v>
      </c>
      <c r="G34" s="53">
        <v>887162.1</v>
      </c>
      <c r="H34" s="12">
        <f t="shared" ref="H34" si="45">E34-F34</f>
        <v>45785.819999999949</v>
      </c>
    </row>
    <row r="35" spans="1:8" x14ac:dyDescent="0.2">
      <c r="A35" s="4"/>
      <c r="B35" s="15" t="s">
        <v>160</v>
      </c>
      <c r="C35" s="12">
        <v>110850</v>
      </c>
      <c r="D35" s="12">
        <v>142888.76999999999</v>
      </c>
      <c r="E35" s="12">
        <f t="shared" ref="E35" si="46">C35+D35</f>
        <v>253738.77</v>
      </c>
      <c r="F35" s="53">
        <v>215747.69</v>
      </c>
      <c r="G35" s="53">
        <v>215347.69</v>
      </c>
      <c r="H35" s="12">
        <f t="shared" ref="H35" si="47">E35-F35</f>
        <v>37991.079999999987</v>
      </c>
    </row>
    <row r="36" spans="1:8" x14ac:dyDescent="0.2">
      <c r="A36" s="4"/>
      <c r="B36" s="15" t="s">
        <v>161</v>
      </c>
      <c r="C36" s="12">
        <v>1675336.52</v>
      </c>
      <c r="D36" s="12">
        <v>209305.79</v>
      </c>
      <c r="E36" s="12">
        <f t="shared" ref="E36" si="48">C36+D36</f>
        <v>1884642.31</v>
      </c>
      <c r="F36" s="53">
        <v>1756222.38</v>
      </c>
      <c r="G36" s="53">
        <v>1743072.38</v>
      </c>
      <c r="H36" s="12">
        <f t="shared" ref="H36" si="49">E36-F36</f>
        <v>128419.93000000017</v>
      </c>
    </row>
    <row r="37" spans="1:8" x14ac:dyDescent="0.2">
      <c r="A37" s="4"/>
      <c r="B37" s="15" t="s">
        <v>162</v>
      </c>
      <c r="C37" s="12">
        <v>270294</v>
      </c>
      <c r="D37" s="12">
        <v>215575.54</v>
      </c>
      <c r="E37" s="12">
        <f t="shared" ref="E37" si="50">C37+D37</f>
        <v>485869.54000000004</v>
      </c>
      <c r="F37" s="53">
        <v>466509.04</v>
      </c>
      <c r="G37" s="53">
        <v>465347.44</v>
      </c>
      <c r="H37" s="12">
        <f t="shared" ref="H37" si="51">E37-F37</f>
        <v>19360.500000000058</v>
      </c>
    </row>
    <row r="38" spans="1:8" x14ac:dyDescent="0.2">
      <c r="A38" s="4"/>
      <c r="B38" s="15" t="s">
        <v>163</v>
      </c>
      <c r="C38" s="12">
        <v>1204219.06</v>
      </c>
      <c r="D38" s="12">
        <v>647617.98</v>
      </c>
      <c r="E38" s="12">
        <f t="shared" ref="E38" si="52">C38+D38</f>
        <v>1851837.04</v>
      </c>
      <c r="F38" s="53">
        <v>1712344.19</v>
      </c>
      <c r="G38" s="53">
        <v>1708508.08</v>
      </c>
      <c r="H38" s="12">
        <f t="shared" ref="H38" si="53">E38-F38</f>
        <v>139492.85000000009</v>
      </c>
    </row>
    <row r="39" spans="1:8" x14ac:dyDescent="0.2">
      <c r="A39" s="4"/>
      <c r="B39" s="15" t="s">
        <v>164</v>
      </c>
      <c r="C39" s="12">
        <v>849788.64</v>
      </c>
      <c r="D39" s="12">
        <v>-287733.49</v>
      </c>
      <c r="E39" s="12">
        <f t="shared" ref="E39" si="54">C39+D39</f>
        <v>562055.15</v>
      </c>
      <c r="F39" s="53">
        <v>500852.01</v>
      </c>
      <c r="G39" s="53">
        <v>500852.01</v>
      </c>
      <c r="H39" s="12">
        <f t="shared" ref="H39" si="55">E39-F39</f>
        <v>61203.140000000014</v>
      </c>
    </row>
    <row r="40" spans="1:8" x14ac:dyDescent="0.2">
      <c r="A40" s="4"/>
      <c r="B40" s="15" t="s">
        <v>165</v>
      </c>
      <c r="C40" s="12">
        <v>450868.8</v>
      </c>
      <c r="D40" s="12">
        <v>-111578.24000000001</v>
      </c>
      <c r="E40" s="12">
        <f t="shared" ref="E40" si="56">C40+D40</f>
        <v>339290.56</v>
      </c>
      <c r="F40" s="53">
        <v>335480.98</v>
      </c>
      <c r="G40" s="53">
        <v>335480.98</v>
      </c>
      <c r="H40" s="12">
        <f t="shared" ref="H40" si="57">E40-F40</f>
        <v>3809.5800000000163</v>
      </c>
    </row>
    <row r="41" spans="1:8" x14ac:dyDescent="0.2">
      <c r="A41" s="4"/>
      <c r="B41" s="15" t="s">
        <v>166</v>
      </c>
      <c r="C41" s="12">
        <v>84478.35</v>
      </c>
      <c r="D41" s="12">
        <v>-4899.88</v>
      </c>
      <c r="E41" s="12">
        <f t="shared" ref="E41" si="58">C41+D41</f>
        <v>79578.47</v>
      </c>
      <c r="F41" s="53">
        <v>79578.47</v>
      </c>
      <c r="G41" s="53">
        <v>79578.47</v>
      </c>
      <c r="H41" s="12">
        <f t="shared" ref="H41" si="59">E41-F41</f>
        <v>0</v>
      </c>
    </row>
    <row r="42" spans="1:8" x14ac:dyDescent="0.2">
      <c r="A42" s="4"/>
      <c r="B42" s="15" t="s">
        <v>167</v>
      </c>
      <c r="C42" s="12">
        <v>275525.43</v>
      </c>
      <c r="D42" s="12">
        <v>-22019.09</v>
      </c>
      <c r="E42" s="12">
        <f t="shared" ref="E42" si="60">C42+D42</f>
        <v>253506.34</v>
      </c>
      <c r="F42" s="53">
        <v>214117.81</v>
      </c>
      <c r="G42" s="53">
        <v>214117.81</v>
      </c>
      <c r="H42" s="12">
        <f t="shared" ref="H42" si="61">E42-F42</f>
        <v>39388.53</v>
      </c>
    </row>
    <row r="43" spans="1:8" x14ac:dyDescent="0.2">
      <c r="A43" s="4"/>
      <c r="B43" s="15" t="s">
        <v>168</v>
      </c>
      <c r="C43" s="12">
        <v>259667.83</v>
      </c>
      <c r="D43" s="12">
        <v>154667.84</v>
      </c>
      <c r="E43" s="12">
        <f t="shared" ref="E43" si="62">C43+D43</f>
        <v>414335.67</v>
      </c>
      <c r="F43" s="53">
        <v>335433.92</v>
      </c>
      <c r="G43" s="53">
        <v>335433.92</v>
      </c>
      <c r="H43" s="12">
        <f t="shared" ref="H43" si="63">E43-F43</f>
        <v>78901.75</v>
      </c>
    </row>
    <row r="44" spans="1:8" x14ac:dyDescent="0.2">
      <c r="A44" s="4"/>
      <c r="B44" s="15" t="s">
        <v>169</v>
      </c>
      <c r="C44" s="12">
        <v>0</v>
      </c>
      <c r="D44" s="12">
        <v>85445.15</v>
      </c>
      <c r="E44" s="12">
        <f t="shared" ref="E44" si="64">C44+D44</f>
        <v>85445.15</v>
      </c>
      <c r="F44" s="53">
        <v>85445.15</v>
      </c>
      <c r="G44" s="53">
        <v>85445.15</v>
      </c>
      <c r="H44" s="12">
        <f t="shared" ref="H44" si="65">E44-F44</f>
        <v>0</v>
      </c>
    </row>
    <row r="45" spans="1:8" x14ac:dyDescent="0.2">
      <c r="A45" s="4"/>
      <c r="B45" s="15"/>
      <c r="C45" s="12"/>
      <c r="D45" s="12"/>
      <c r="E45" s="12"/>
      <c r="F45" s="12"/>
      <c r="G45" s="12"/>
      <c r="H45" s="12"/>
    </row>
    <row r="46" spans="1:8" x14ac:dyDescent="0.2">
      <c r="A46" s="4"/>
      <c r="B46" s="15"/>
      <c r="C46" s="12"/>
      <c r="D46" s="12"/>
      <c r="E46" s="12"/>
      <c r="F46" s="12"/>
      <c r="G46" s="12"/>
      <c r="H46" s="12"/>
    </row>
    <row r="47" spans="1:8" x14ac:dyDescent="0.2">
      <c r="A47" s="17"/>
      <c r="B47" s="31" t="s">
        <v>51</v>
      </c>
      <c r="C47" s="40">
        <f t="shared" ref="C47:H47" si="66">SUM(C6:C46)</f>
        <v>132315147.45999999</v>
      </c>
      <c r="D47" s="40">
        <f t="shared" si="66"/>
        <v>64983252.990000002</v>
      </c>
      <c r="E47" s="40">
        <f t="shared" si="66"/>
        <v>197298400.45000005</v>
      </c>
      <c r="F47" s="40">
        <f t="shared" si="66"/>
        <v>168384096.86999989</v>
      </c>
      <c r="G47" s="40">
        <f t="shared" si="66"/>
        <v>156975216.99999994</v>
      </c>
      <c r="H47" s="40">
        <f t="shared" si="66"/>
        <v>28914303.580000006</v>
      </c>
    </row>
    <row r="50" spans="1:8" ht="45" customHeight="1" x14ac:dyDescent="0.2">
      <c r="A50" s="63" t="s">
        <v>171</v>
      </c>
      <c r="B50" s="64"/>
      <c r="C50" s="64"/>
      <c r="D50" s="64"/>
      <c r="E50" s="64"/>
      <c r="F50" s="64"/>
      <c r="G50" s="64"/>
      <c r="H50" s="65"/>
    </row>
    <row r="51" spans="1:8" x14ac:dyDescent="0.2">
      <c r="A51" s="68" t="s">
        <v>52</v>
      </c>
      <c r="B51" s="69"/>
      <c r="C51" s="63" t="s">
        <v>58</v>
      </c>
      <c r="D51" s="64"/>
      <c r="E51" s="64"/>
      <c r="F51" s="64"/>
      <c r="G51" s="65"/>
      <c r="H51" s="66" t="s">
        <v>57</v>
      </c>
    </row>
    <row r="52" spans="1:8" ht="22.5" x14ac:dyDescent="0.2">
      <c r="A52" s="70"/>
      <c r="B52" s="71"/>
      <c r="C52" s="8" t="s">
        <v>53</v>
      </c>
      <c r="D52" s="8" t="s">
        <v>123</v>
      </c>
      <c r="E52" s="8" t="s">
        <v>54</v>
      </c>
      <c r="F52" s="8" t="s">
        <v>55</v>
      </c>
      <c r="G52" s="8" t="s">
        <v>56</v>
      </c>
      <c r="H52" s="67"/>
    </row>
    <row r="53" spans="1:8" x14ac:dyDescent="0.2">
      <c r="A53" s="72"/>
      <c r="B53" s="73"/>
      <c r="C53" s="9">
        <v>1</v>
      </c>
      <c r="D53" s="9">
        <v>2</v>
      </c>
      <c r="E53" s="9" t="s">
        <v>124</v>
      </c>
      <c r="F53" s="9">
        <v>4</v>
      </c>
      <c r="G53" s="9">
        <v>5</v>
      </c>
      <c r="H53" s="9" t="s">
        <v>125</v>
      </c>
    </row>
    <row r="54" spans="1:8" x14ac:dyDescent="0.2">
      <c r="A54" s="4"/>
      <c r="B54" s="2" t="s">
        <v>8</v>
      </c>
      <c r="C54" s="12">
        <v>0</v>
      </c>
      <c r="D54" s="12">
        <v>0</v>
      </c>
      <c r="E54" s="12">
        <f>C54+D54</f>
        <v>0</v>
      </c>
      <c r="F54" s="12">
        <v>0</v>
      </c>
      <c r="G54" s="12">
        <v>0</v>
      </c>
      <c r="H54" s="12">
        <f>E54-F54</f>
        <v>0</v>
      </c>
    </row>
    <row r="55" spans="1:8" x14ac:dyDescent="0.2">
      <c r="A55" s="4"/>
      <c r="B55" s="2" t="s">
        <v>9</v>
      </c>
      <c r="C55" s="12">
        <v>0</v>
      </c>
      <c r="D55" s="12">
        <v>0</v>
      </c>
      <c r="E55" s="12">
        <f t="shared" ref="E55:E57" si="67">C55+D55</f>
        <v>0</v>
      </c>
      <c r="F55" s="12">
        <v>0</v>
      </c>
      <c r="G55" s="12">
        <v>0</v>
      </c>
      <c r="H55" s="12">
        <f t="shared" ref="H55:H57" si="68">E55-F55</f>
        <v>0</v>
      </c>
    </row>
    <row r="56" spans="1:8" x14ac:dyDescent="0.2">
      <c r="A56" s="4"/>
      <c r="B56" s="2" t="s">
        <v>10</v>
      </c>
      <c r="C56" s="12">
        <v>0</v>
      </c>
      <c r="D56" s="12">
        <v>0</v>
      </c>
      <c r="E56" s="12">
        <f t="shared" si="67"/>
        <v>0</v>
      </c>
      <c r="F56" s="12">
        <v>0</v>
      </c>
      <c r="G56" s="12">
        <v>0</v>
      </c>
      <c r="H56" s="12">
        <f t="shared" si="68"/>
        <v>0</v>
      </c>
    </row>
    <row r="57" spans="1:8" x14ac:dyDescent="0.2">
      <c r="A57" s="4"/>
      <c r="B57" s="2" t="s">
        <v>127</v>
      </c>
      <c r="C57" s="12">
        <v>0</v>
      </c>
      <c r="D57" s="12">
        <v>0</v>
      </c>
      <c r="E57" s="12">
        <f t="shared" si="67"/>
        <v>0</v>
      </c>
      <c r="F57" s="12">
        <v>0</v>
      </c>
      <c r="G57" s="12">
        <v>0</v>
      </c>
      <c r="H57" s="12">
        <f t="shared" si="68"/>
        <v>0</v>
      </c>
    </row>
    <row r="58" spans="1:8" x14ac:dyDescent="0.2">
      <c r="A58" s="17"/>
      <c r="B58" s="31" t="s">
        <v>51</v>
      </c>
      <c r="C58" s="40">
        <f t="shared" ref="C58:H58" si="69">SUM(C54:C57)</f>
        <v>0</v>
      </c>
      <c r="D58" s="40">
        <f t="shared" si="69"/>
        <v>0</v>
      </c>
      <c r="E58" s="40">
        <f t="shared" si="69"/>
        <v>0</v>
      </c>
      <c r="F58" s="40">
        <f t="shared" si="69"/>
        <v>0</v>
      </c>
      <c r="G58" s="40">
        <f t="shared" si="69"/>
        <v>0</v>
      </c>
      <c r="H58" s="40">
        <f t="shared" si="69"/>
        <v>0</v>
      </c>
    </row>
    <row r="61" spans="1:8" ht="45" customHeight="1" x14ac:dyDescent="0.2">
      <c r="A61" s="63" t="s">
        <v>172</v>
      </c>
      <c r="B61" s="64"/>
      <c r="C61" s="64"/>
      <c r="D61" s="64"/>
      <c r="E61" s="64"/>
      <c r="F61" s="64"/>
      <c r="G61" s="64"/>
      <c r="H61" s="65"/>
    </row>
    <row r="62" spans="1:8" x14ac:dyDescent="0.2">
      <c r="A62" s="68" t="s">
        <v>52</v>
      </c>
      <c r="B62" s="69"/>
      <c r="C62" s="63" t="s">
        <v>58</v>
      </c>
      <c r="D62" s="64"/>
      <c r="E62" s="64"/>
      <c r="F62" s="64"/>
      <c r="G62" s="65"/>
      <c r="H62" s="66" t="s">
        <v>57</v>
      </c>
    </row>
    <row r="63" spans="1:8" ht="22.5" x14ac:dyDescent="0.2">
      <c r="A63" s="70"/>
      <c r="B63" s="71"/>
      <c r="C63" s="8" t="s">
        <v>53</v>
      </c>
      <c r="D63" s="8" t="s">
        <v>123</v>
      </c>
      <c r="E63" s="8" t="s">
        <v>54</v>
      </c>
      <c r="F63" s="8" t="s">
        <v>55</v>
      </c>
      <c r="G63" s="8" t="s">
        <v>56</v>
      </c>
      <c r="H63" s="67"/>
    </row>
    <row r="64" spans="1:8" x14ac:dyDescent="0.2">
      <c r="A64" s="72"/>
      <c r="B64" s="73"/>
      <c r="C64" s="9">
        <v>1</v>
      </c>
      <c r="D64" s="9">
        <v>2</v>
      </c>
      <c r="E64" s="9" t="s">
        <v>124</v>
      </c>
      <c r="F64" s="9">
        <v>4</v>
      </c>
      <c r="G64" s="9">
        <v>5</v>
      </c>
      <c r="H64" s="9" t="s">
        <v>125</v>
      </c>
    </row>
    <row r="65" spans="1:8" x14ac:dyDescent="0.2">
      <c r="A65" s="4"/>
      <c r="B65" s="19" t="s">
        <v>12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</row>
    <row r="66" spans="1:8" x14ac:dyDescent="0.2">
      <c r="A66" s="4"/>
      <c r="B66" s="19" t="s">
        <v>11</v>
      </c>
      <c r="C66" s="12">
        <v>0</v>
      </c>
      <c r="D66" s="12">
        <v>0</v>
      </c>
      <c r="E66" s="12">
        <f t="shared" ref="E66:E71" si="70">C66+D66</f>
        <v>0</v>
      </c>
      <c r="F66" s="12">
        <v>0</v>
      </c>
      <c r="G66" s="12">
        <v>0</v>
      </c>
      <c r="H66" s="12">
        <f t="shared" ref="H66:H71" si="71">E66-F66</f>
        <v>0</v>
      </c>
    </row>
    <row r="67" spans="1:8" x14ac:dyDescent="0.2">
      <c r="A67" s="4"/>
      <c r="B67" s="19" t="s">
        <v>13</v>
      </c>
      <c r="C67" s="12">
        <v>0</v>
      </c>
      <c r="D67" s="12">
        <v>0</v>
      </c>
      <c r="E67" s="12">
        <f t="shared" si="70"/>
        <v>0</v>
      </c>
      <c r="F67" s="12">
        <v>0</v>
      </c>
      <c r="G67" s="12">
        <v>0</v>
      </c>
      <c r="H67" s="12">
        <f t="shared" si="71"/>
        <v>0</v>
      </c>
    </row>
    <row r="68" spans="1:8" x14ac:dyDescent="0.2">
      <c r="A68" s="4"/>
      <c r="B68" s="19" t="s">
        <v>25</v>
      </c>
      <c r="C68" s="12">
        <v>0</v>
      </c>
      <c r="D68" s="12">
        <v>0</v>
      </c>
      <c r="E68" s="12">
        <f t="shared" si="70"/>
        <v>0</v>
      </c>
      <c r="F68" s="12">
        <v>0</v>
      </c>
      <c r="G68" s="12">
        <v>0</v>
      </c>
      <c r="H68" s="12">
        <f t="shared" si="71"/>
        <v>0</v>
      </c>
    </row>
    <row r="69" spans="1:8" ht="11.25" customHeight="1" x14ac:dyDescent="0.2">
      <c r="A69" s="4"/>
      <c r="B69" s="19" t="s">
        <v>26</v>
      </c>
      <c r="C69" s="12">
        <v>0</v>
      </c>
      <c r="D69" s="12">
        <v>0</v>
      </c>
      <c r="E69" s="12">
        <f t="shared" si="70"/>
        <v>0</v>
      </c>
      <c r="F69" s="12">
        <v>0</v>
      </c>
      <c r="G69" s="12">
        <v>0</v>
      </c>
      <c r="H69" s="12">
        <f t="shared" si="71"/>
        <v>0</v>
      </c>
    </row>
    <row r="70" spans="1:8" x14ac:dyDescent="0.2">
      <c r="A70" s="4"/>
      <c r="B70" s="19" t="s">
        <v>33</v>
      </c>
      <c r="C70" s="12">
        <v>0</v>
      </c>
      <c r="D70" s="12">
        <v>0</v>
      </c>
      <c r="E70" s="12">
        <f t="shared" si="70"/>
        <v>0</v>
      </c>
      <c r="F70" s="12">
        <v>0</v>
      </c>
      <c r="G70" s="12">
        <v>0</v>
      </c>
      <c r="H70" s="12">
        <f t="shared" si="71"/>
        <v>0</v>
      </c>
    </row>
    <row r="71" spans="1:8" x14ac:dyDescent="0.2">
      <c r="A71" s="4"/>
      <c r="B71" s="19" t="s">
        <v>14</v>
      </c>
      <c r="C71" s="12">
        <v>0</v>
      </c>
      <c r="D71" s="12">
        <v>0</v>
      </c>
      <c r="E71" s="12">
        <f t="shared" si="70"/>
        <v>0</v>
      </c>
      <c r="F71" s="12">
        <v>0</v>
      </c>
      <c r="G71" s="12">
        <v>0</v>
      </c>
      <c r="H71" s="12">
        <f t="shared" si="71"/>
        <v>0</v>
      </c>
    </row>
    <row r="72" spans="1:8" x14ac:dyDescent="0.2">
      <c r="A72" s="17"/>
      <c r="B72" s="31" t="s">
        <v>51</v>
      </c>
      <c r="C72" s="40">
        <f t="shared" ref="C72:H72" si="72">SUM(C65:C71)</f>
        <v>0</v>
      </c>
      <c r="D72" s="40">
        <f t="shared" si="72"/>
        <v>0</v>
      </c>
      <c r="E72" s="40">
        <f t="shared" si="72"/>
        <v>0</v>
      </c>
      <c r="F72" s="40">
        <f t="shared" si="72"/>
        <v>0</v>
      </c>
      <c r="G72" s="40">
        <f t="shared" si="72"/>
        <v>0</v>
      </c>
      <c r="H72" s="40">
        <f t="shared" si="72"/>
        <v>0</v>
      </c>
    </row>
    <row r="74" spans="1:8" x14ac:dyDescent="0.2">
      <c r="A74" s="1" t="s">
        <v>126</v>
      </c>
    </row>
    <row r="78" spans="1:8" x14ac:dyDescent="0.2">
      <c r="B78" s="46"/>
      <c r="C78" s="46"/>
      <c r="D78" s="46"/>
      <c r="E78" s="46"/>
      <c r="F78" s="46"/>
    </row>
    <row r="79" spans="1:8" ht="12" x14ac:dyDescent="0.2">
      <c r="B79" s="59" t="s">
        <v>174</v>
      </c>
      <c r="C79" s="60"/>
      <c r="D79" s="60"/>
      <c r="E79" s="59" t="s">
        <v>178</v>
      </c>
      <c r="F79" s="59"/>
    </row>
    <row r="80" spans="1:8" ht="12" x14ac:dyDescent="0.2">
      <c r="B80" s="61" t="s">
        <v>175</v>
      </c>
      <c r="C80" s="60"/>
      <c r="D80" s="74" t="s">
        <v>177</v>
      </c>
      <c r="E80" s="74"/>
      <c r="F80" s="74"/>
    </row>
  </sheetData>
  <sheetProtection formatCells="0" formatColumns="0" formatRows="0" insertRows="0" deleteRows="0" autoFilter="0"/>
  <mergeCells count="13">
    <mergeCell ref="D80:F80"/>
    <mergeCell ref="A1:H1"/>
    <mergeCell ref="A2:B4"/>
    <mergeCell ref="A50:H50"/>
    <mergeCell ref="A51:B53"/>
    <mergeCell ref="C2:G2"/>
    <mergeCell ref="H2:H3"/>
    <mergeCell ref="A61:H61"/>
    <mergeCell ref="A62:B64"/>
    <mergeCell ref="C62:G62"/>
    <mergeCell ref="H62:H63"/>
    <mergeCell ref="C51:G51"/>
    <mergeCell ref="H51:H52"/>
  </mergeCells>
  <pageMargins left="0.70866141732283472" right="0.70866141732283472" top="0.74803149606299213" bottom="0.74803149606299213" header="0.31496062992125984" footer="0.31496062992125984"/>
  <pageSetup scale="59" orientation="portrait" r:id="rId1"/>
  <ignoredErrors>
    <ignoredError sqref="E6:H44 C47:H47 E54:H57 E66:H71 E46:H46" unlockedFormula="1"/>
    <ignoredError sqref="E58:H58 C58:D58 C72:D72 E72:H72" formulaRange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topLeftCell="A19" workbookViewId="0">
      <selection activeCell="B41" sqref="B41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9" width="14.33203125" style="3" customWidth="1"/>
    <col min="10" max="16384" width="12" style="3"/>
  </cols>
  <sheetData>
    <row r="1" spans="1:9" ht="50.1" customHeight="1" x14ac:dyDescent="0.2">
      <c r="A1" s="63" t="s">
        <v>173</v>
      </c>
      <c r="B1" s="64"/>
      <c r="C1" s="64"/>
      <c r="D1" s="64"/>
      <c r="E1" s="64"/>
      <c r="F1" s="64"/>
      <c r="G1" s="64"/>
      <c r="H1" s="65"/>
    </row>
    <row r="2" spans="1:9" x14ac:dyDescent="0.2">
      <c r="A2" s="68" t="s">
        <v>52</v>
      </c>
      <c r="B2" s="69"/>
      <c r="C2" s="63" t="s">
        <v>58</v>
      </c>
      <c r="D2" s="64"/>
      <c r="E2" s="64"/>
      <c r="F2" s="64"/>
      <c r="G2" s="65"/>
      <c r="H2" s="66" t="s">
        <v>57</v>
      </c>
    </row>
    <row r="3" spans="1:9" ht="24.95" customHeight="1" x14ac:dyDescent="0.2">
      <c r="A3" s="70"/>
      <c r="B3" s="71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67"/>
    </row>
    <row r="4" spans="1:9" x14ac:dyDescent="0.2">
      <c r="A4" s="72"/>
      <c r="B4" s="73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9" x14ac:dyDescent="0.2">
      <c r="A5" s="24" t="s">
        <v>15</v>
      </c>
      <c r="B5" s="23"/>
      <c r="C5" s="35">
        <f t="shared" ref="C5:H5" si="0">SUM(C6:C13)</f>
        <v>53725343.960000008</v>
      </c>
      <c r="D5" s="35">
        <f t="shared" si="0"/>
        <v>15736705.170000002</v>
      </c>
      <c r="E5" s="35">
        <f t="shared" si="0"/>
        <v>69462049.129999995</v>
      </c>
      <c r="F5" s="35">
        <f t="shared" si="0"/>
        <v>63503631.359999999</v>
      </c>
      <c r="G5" s="35">
        <f t="shared" si="0"/>
        <v>63043216.019999996</v>
      </c>
      <c r="H5" s="35">
        <f t="shared" si="0"/>
        <v>5958417.7700000079</v>
      </c>
    </row>
    <row r="6" spans="1:9" x14ac:dyDescent="0.2">
      <c r="A6" s="22"/>
      <c r="B6" s="25" t="s">
        <v>41</v>
      </c>
      <c r="C6" s="12">
        <v>0</v>
      </c>
      <c r="D6" s="12">
        <v>0</v>
      </c>
      <c r="E6" s="12">
        <f>C6+D6</f>
        <v>0</v>
      </c>
      <c r="F6" s="54">
        <v>0</v>
      </c>
      <c r="G6" s="54">
        <v>0</v>
      </c>
      <c r="H6" s="12">
        <f>E6-F6</f>
        <v>0</v>
      </c>
      <c r="I6" s="43"/>
    </row>
    <row r="7" spans="1:9" x14ac:dyDescent="0.2">
      <c r="A7" s="22"/>
      <c r="B7" s="25" t="s">
        <v>16</v>
      </c>
      <c r="C7" s="12">
        <v>270294</v>
      </c>
      <c r="D7" s="12">
        <v>216075.54</v>
      </c>
      <c r="E7" s="12">
        <f t="shared" ref="E7:E13" si="1">C7+D7</f>
        <v>486369.54000000004</v>
      </c>
      <c r="F7" s="54">
        <v>466509.04</v>
      </c>
      <c r="G7" s="54">
        <v>465347.44</v>
      </c>
      <c r="H7" s="12">
        <f t="shared" ref="H7:H13" si="2">E7-F7</f>
        <v>19860.500000000058</v>
      </c>
      <c r="I7" s="43"/>
    </row>
    <row r="8" spans="1:9" x14ac:dyDescent="0.2">
      <c r="A8" s="22"/>
      <c r="B8" s="25" t="s">
        <v>128</v>
      </c>
      <c r="C8" s="12">
        <v>18287232.239999998</v>
      </c>
      <c r="D8" s="12">
        <v>5579408.9000000004</v>
      </c>
      <c r="E8" s="12">
        <f t="shared" si="1"/>
        <v>23866641.140000001</v>
      </c>
      <c r="F8" s="54">
        <v>22937402.149999999</v>
      </c>
      <c r="G8" s="54">
        <v>22919787.559999999</v>
      </c>
      <c r="H8" s="12">
        <f t="shared" si="2"/>
        <v>929238.99000000209</v>
      </c>
      <c r="I8" s="43"/>
    </row>
    <row r="9" spans="1:9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54">
        <v>0</v>
      </c>
      <c r="G9" s="54">
        <v>0</v>
      </c>
      <c r="H9" s="12">
        <f t="shared" si="2"/>
        <v>0</v>
      </c>
      <c r="I9" s="43"/>
    </row>
    <row r="10" spans="1:9" x14ac:dyDescent="0.2">
      <c r="A10" s="22"/>
      <c r="B10" s="25" t="s">
        <v>22</v>
      </c>
      <c r="C10" s="12">
        <v>5836886.9800000004</v>
      </c>
      <c r="D10" s="12">
        <v>109191.08</v>
      </c>
      <c r="E10" s="12">
        <f t="shared" si="1"/>
        <v>5946078.0600000005</v>
      </c>
      <c r="F10" s="54">
        <v>5688348.21</v>
      </c>
      <c r="G10" s="54">
        <v>5672949.1900000004</v>
      </c>
      <c r="H10" s="12">
        <f t="shared" si="2"/>
        <v>257729.85000000056</v>
      </c>
      <c r="I10" s="43"/>
    </row>
    <row r="11" spans="1:9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54">
        <v>0</v>
      </c>
      <c r="G11" s="54">
        <v>0</v>
      </c>
      <c r="H11" s="12">
        <f t="shared" si="2"/>
        <v>0</v>
      </c>
      <c r="I11" s="43"/>
    </row>
    <row r="12" spans="1:9" x14ac:dyDescent="0.2">
      <c r="A12" s="22"/>
      <c r="B12" s="25" t="s">
        <v>42</v>
      </c>
      <c r="C12" s="12">
        <v>16834050.260000002</v>
      </c>
      <c r="D12" s="12">
        <v>1604365.75</v>
      </c>
      <c r="E12" s="12">
        <f t="shared" si="1"/>
        <v>18438416.010000002</v>
      </c>
      <c r="F12" s="54">
        <v>17993146.219999999</v>
      </c>
      <c r="G12" s="54">
        <v>17967005.920000002</v>
      </c>
      <c r="H12" s="12">
        <f t="shared" si="2"/>
        <v>445269.79000000283</v>
      </c>
      <c r="I12" s="43"/>
    </row>
    <row r="13" spans="1:9" x14ac:dyDescent="0.2">
      <c r="A13" s="22"/>
      <c r="B13" s="25" t="s">
        <v>18</v>
      </c>
      <c r="C13" s="12">
        <v>12496880.48</v>
      </c>
      <c r="D13" s="12">
        <v>8227663.9000000004</v>
      </c>
      <c r="E13" s="12">
        <f t="shared" si="1"/>
        <v>20724544.380000003</v>
      </c>
      <c r="F13" s="54">
        <v>16418225.74</v>
      </c>
      <c r="G13" s="54">
        <v>16018125.91</v>
      </c>
      <c r="H13" s="12">
        <f t="shared" si="2"/>
        <v>4306318.6400000025</v>
      </c>
      <c r="I13" s="43"/>
    </row>
    <row r="14" spans="1:9" x14ac:dyDescent="0.2">
      <c r="A14" s="24" t="s">
        <v>19</v>
      </c>
      <c r="B14" s="26"/>
      <c r="C14" s="35">
        <f t="shared" ref="C14:H14" si="3">SUM(C15:C21)</f>
        <v>77442172.089999989</v>
      </c>
      <c r="D14" s="35">
        <f t="shared" si="3"/>
        <v>48104602.449999996</v>
      </c>
      <c r="E14" s="35">
        <f t="shared" si="3"/>
        <v>125546774.53999999</v>
      </c>
      <c r="F14" s="35">
        <f t="shared" si="3"/>
        <v>102931518.64999999</v>
      </c>
      <c r="G14" s="35">
        <f t="shared" si="3"/>
        <v>91983054.120000005</v>
      </c>
      <c r="H14" s="35">
        <f t="shared" si="3"/>
        <v>22615255.889999997</v>
      </c>
    </row>
    <row r="15" spans="1:9" x14ac:dyDescent="0.2">
      <c r="A15" s="22"/>
      <c r="B15" s="25" t="s">
        <v>43</v>
      </c>
      <c r="C15" s="12">
        <v>4788610.79</v>
      </c>
      <c r="D15" s="12">
        <v>950415.23</v>
      </c>
      <c r="E15" s="12">
        <f>C15+D15</f>
        <v>5739026.0199999996</v>
      </c>
      <c r="F15" s="55">
        <v>5552279.7300000004</v>
      </c>
      <c r="G15" s="55">
        <v>5548443.6200000001</v>
      </c>
      <c r="H15" s="12">
        <f t="shared" ref="H15:H21" si="4">E15-F15</f>
        <v>186746.28999999911</v>
      </c>
      <c r="I15" s="43"/>
    </row>
    <row r="16" spans="1:9" x14ac:dyDescent="0.2">
      <c r="A16" s="22"/>
      <c r="B16" s="25" t="s">
        <v>27</v>
      </c>
      <c r="C16" s="12">
        <v>67542524.849999994</v>
      </c>
      <c r="D16" s="12">
        <v>47091596.219999999</v>
      </c>
      <c r="E16" s="12">
        <f t="shared" ref="E16:E21" si="5">C16+D16</f>
        <v>114634121.06999999</v>
      </c>
      <c r="F16" s="55">
        <v>92615333.819999993</v>
      </c>
      <c r="G16" s="55">
        <v>81671405.400000006</v>
      </c>
      <c r="H16" s="12">
        <f t="shared" si="4"/>
        <v>22018787.25</v>
      </c>
      <c r="I16" s="43"/>
    </row>
    <row r="17" spans="1:9" x14ac:dyDescent="0.2">
      <c r="A17" s="22"/>
      <c r="B17" s="25" t="s">
        <v>20</v>
      </c>
      <c r="C17" s="12">
        <v>110850</v>
      </c>
      <c r="D17" s="12">
        <v>142888.76999999999</v>
      </c>
      <c r="E17" s="12">
        <f t="shared" si="5"/>
        <v>253738.77</v>
      </c>
      <c r="F17" s="55">
        <v>215747.69</v>
      </c>
      <c r="G17" s="55">
        <v>215347.69</v>
      </c>
      <c r="H17" s="12">
        <f t="shared" si="4"/>
        <v>37991.079999999987</v>
      </c>
      <c r="I17" s="43"/>
    </row>
    <row r="18" spans="1:9" x14ac:dyDescent="0.2">
      <c r="A18" s="22"/>
      <c r="B18" s="25" t="s">
        <v>44</v>
      </c>
      <c r="C18" s="12">
        <v>1609172.16</v>
      </c>
      <c r="D18" s="12">
        <v>743246.12</v>
      </c>
      <c r="E18" s="12">
        <f t="shared" si="5"/>
        <v>2352418.2799999998</v>
      </c>
      <c r="F18" s="55">
        <v>2141724.7999999998</v>
      </c>
      <c r="G18" s="55">
        <v>2141724.7999999998</v>
      </c>
      <c r="H18" s="12">
        <f t="shared" si="4"/>
        <v>210693.47999999998</v>
      </c>
      <c r="I18" s="43"/>
    </row>
    <row r="19" spans="1:9" x14ac:dyDescent="0.2">
      <c r="A19" s="22"/>
      <c r="B19" s="25" t="s">
        <v>45</v>
      </c>
      <c r="C19" s="12">
        <v>3306535.94</v>
      </c>
      <c r="D19" s="12">
        <v>-818644.01</v>
      </c>
      <c r="E19" s="12">
        <f t="shared" si="5"/>
        <v>2487891.9299999997</v>
      </c>
      <c r="F19" s="55">
        <v>2326854.14</v>
      </c>
      <c r="G19" s="55">
        <v>2326554.14</v>
      </c>
      <c r="H19" s="12">
        <f t="shared" si="4"/>
        <v>161037.78999999957</v>
      </c>
      <c r="I19" s="43"/>
    </row>
    <row r="20" spans="1:9" x14ac:dyDescent="0.2">
      <c r="A20" s="22"/>
      <c r="B20" s="25" t="s">
        <v>46</v>
      </c>
      <c r="C20" s="12">
        <v>0</v>
      </c>
      <c r="D20" s="12">
        <v>0</v>
      </c>
      <c r="E20" s="12">
        <f t="shared" si="5"/>
        <v>0</v>
      </c>
      <c r="F20" s="55">
        <v>0</v>
      </c>
      <c r="G20" s="55">
        <v>0</v>
      </c>
      <c r="H20" s="12">
        <f t="shared" si="4"/>
        <v>0</v>
      </c>
      <c r="I20" s="43"/>
    </row>
    <row r="21" spans="1:9" x14ac:dyDescent="0.2">
      <c r="A21" s="22"/>
      <c r="B21" s="25" t="s">
        <v>4</v>
      </c>
      <c r="C21" s="12">
        <v>84478.35</v>
      </c>
      <c r="D21" s="12">
        <v>-4899.88</v>
      </c>
      <c r="E21" s="12">
        <f t="shared" si="5"/>
        <v>79578.47</v>
      </c>
      <c r="F21" s="55">
        <v>79578.47</v>
      </c>
      <c r="G21" s="55">
        <v>79578.47</v>
      </c>
      <c r="H21" s="12">
        <f t="shared" si="4"/>
        <v>0</v>
      </c>
      <c r="I21" s="43"/>
    </row>
    <row r="22" spans="1:9" x14ac:dyDescent="0.2">
      <c r="A22" s="24" t="s">
        <v>47</v>
      </c>
      <c r="B22" s="26"/>
      <c r="C22" s="35">
        <f t="shared" ref="C22:H22" si="6">SUM(C23:C31)</f>
        <v>1147631.4099999999</v>
      </c>
      <c r="D22" s="35">
        <f t="shared" si="6"/>
        <v>1141945.3700000001</v>
      </c>
      <c r="E22" s="35">
        <f t="shared" si="6"/>
        <v>2289576.7799999998</v>
      </c>
      <c r="F22" s="35">
        <f t="shared" si="6"/>
        <v>1948946.8599999999</v>
      </c>
      <c r="G22" s="35">
        <f t="shared" si="6"/>
        <v>1948946.8599999999</v>
      </c>
      <c r="H22" s="35">
        <f t="shared" si="6"/>
        <v>340629.91999999993</v>
      </c>
    </row>
    <row r="23" spans="1:9" x14ac:dyDescent="0.2">
      <c r="A23" s="22"/>
      <c r="B23" s="25" t="s">
        <v>28</v>
      </c>
      <c r="C23" s="12">
        <v>887963.58</v>
      </c>
      <c r="D23" s="12">
        <v>986977.53</v>
      </c>
      <c r="E23" s="12">
        <f>C23+D23</f>
        <v>1874941.1099999999</v>
      </c>
      <c r="F23" s="56">
        <v>1613512.94</v>
      </c>
      <c r="G23" s="56">
        <v>1613512.94</v>
      </c>
      <c r="H23" s="12">
        <f t="shared" ref="H23:H31" si="7">E23-F23</f>
        <v>261428.16999999993</v>
      </c>
      <c r="I23" s="43"/>
    </row>
    <row r="24" spans="1:9" x14ac:dyDescent="0.2">
      <c r="A24" s="22"/>
      <c r="B24" s="25" t="s">
        <v>23</v>
      </c>
      <c r="C24" s="12">
        <v>0</v>
      </c>
      <c r="D24" s="12">
        <v>0</v>
      </c>
      <c r="E24" s="12">
        <f t="shared" ref="E24:E31" si="8">C24+D24</f>
        <v>0</v>
      </c>
      <c r="F24" s="56">
        <v>0</v>
      </c>
      <c r="G24" s="56">
        <v>0</v>
      </c>
      <c r="H24" s="12">
        <f t="shared" si="7"/>
        <v>0</v>
      </c>
      <c r="I24" s="43"/>
    </row>
    <row r="25" spans="1:9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56">
        <v>0</v>
      </c>
      <c r="G25" s="56">
        <v>0</v>
      </c>
      <c r="H25" s="12">
        <f t="shared" si="7"/>
        <v>0</v>
      </c>
      <c r="I25" s="43"/>
    </row>
    <row r="26" spans="1:9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56">
        <v>0</v>
      </c>
      <c r="G26" s="56">
        <v>0</v>
      </c>
      <c r="H26" s="12">
        <f t="shared" si="7"/>
        <v>0</v>
      </c>
      <c r="I26" s="43"/>
    </row>
    <row r="27" spans="1:9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56">
        <v>0</v>
      </c>
      <c r="G27" s="56">
        <v>0</v>
      </c>
      <c r="H27" s="12">
        <f t="shared" si="7"/>
        <v>0</v>
      </c>
      <c r="I27" s="43"/>
    </row>
    <row r="28" spans="1:9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56">
        <v>0</v>
      </c>
      <c r="G28" s="56">
        <v>0</v>
      </c>
      <c r="H28" s="12">
        <f t="shared" si="7"/>
        <v>0</v>
      </c>
      <c r="I28" s="43"/>
    </row>
    <row r="29" spans="1:9" x14ac:dyDescent="0.2">
      <c r="A29" s="22"/>
      <c r="B29" s="25" t="s">
        <v>6</v>
      </c>
      <c r="C29" s="12">
        <v>259667.83</v>
      </c>
      <c r="D29" s="12">
        <v>154967.84</v>
      </c>
      <c r="E29" s="12">
        <f t="shared" si="8"/>
        <v>414635.67</v>
      </c>
      <c r="F29" s="56">
        <v>335433.92</v>
      </c>
      <c r="G29" s="56">
        <v>335433.92</v>
      </c>
      <c r="H29" s="12">
        <f t="shared" si="7"/>
        <v>79201.75</v>
      </c>
      <c r="I29" s="43"/>
    </row>
    <row r="30" spans="1:9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56">
        <v>0</v>
      </c>
      <c r="G30" s="56">
        <v>0</v>
      </c>
      <c r="H30" s="12">
        <f t="shared" si="7"/>
        <v>0</v>
      </c>
    </row>
    <row r="31" spans="1:9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56">
        <v>0</v>
      </c>
      <c r="G31" s="56">
        <v>0</v>
      </c>
      <c r="H31" s="12">
        <f t="shared" si="7"/>
        <v>0</v>
      </c>
    </row>
    <row r="32" spans="1:9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0</v>
      </c>
      <c r="E32" s="35">
        <f t="shared" si="9"/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51</v>
      </c>
      <c r="C37" s="40">
        <f t="shared" ref="C37:H37" si="12">SUM(C32+C22+C14+C5)</f>
        <v>132315147.45999999</v>
      </c>
      <c r="D37" s="40">
        <f t="shared" si="12"/>
        <v>64983252.989999995</v>
      </c>
      <c r="E37" s="40">
        <f t="shared" si="12"/>
        <v>197298400.44999999</v>
      </c>
      <c r="F37" s="40">
        <f t="shared" si="12"/>
        <v>168384096.87</v>
      </c>
      <c r="G37" s="40">
        <f t="shared" si="12"/>
        <v>156975217</v>
      </c>
      <c r="H37" s="40">
        <f t="shared" si="12"/>
        <v>28914303.580000002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126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  <row r="44" spans="1:8" ht="12" x14ac:dyDescent="0.2">
      <c r="B44" s="59" t="s">
        <v>174</v>
      </c>
      <c r="C44" s="60"/>
      <c r="D44" s="60"/>
      <c r="E44" s="59" t="s">
        <v>178</v>
      </c>
      <c r="F44" s="59"/>
    </row>
    <row r="45" spans="1:8" ht="12" x14ac:dyDescent="0.2">
      <c r="B45" s="61" t="s">
        <v>175</v>
      </c>
      <c r="C45" s="60"/>
      <c r="D45" s="74" t="s">
        <v>177</v>
      </c>
      <c r="E45" s="74"/>
      <c r="F45" s="74"/>
    </row>
  </sheetData>
  <sheetProtection formatCells="0" formatColumns="0" formatRows="0" autoFilter="0"/>
  <mergeCells count="5">
    <mergeCell ref="A1:H1"/>
    <mergeCell ref="A2:B4"/>
    <mergeCell ref="C2:G2"/>
    <mergeCell ref="H2:H3"/>
    <mergeCell ref="D45:F45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ignoredErrors>
    <ignoredError sqref="C5:H5 C35:H37 C14:D34 C6:E13 H6:H13" unlockedFormula="1"/>
    <ignoredError sqref="E14:H14 E22:H22 E15:E21 H15:H21 E32:H34 E23:E31 H23:H31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lastPrinted>2023-01-18T17:46:10Z</cp:lastPrinted>
  <dcterms:created xsi:type="dcterms:W3CDTF">2014-02-10T03:37:14Z</dcterms:created>
  <dcterms:modified xsi:type="dcterms:W3CDTF">2023-01-18T17:46:57Z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