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3040" windowHeight="9525" tabRatio="863" activeTab="7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ACT!$A$1:$E$228</definedName>
    <definedName name="_xlnm.Print_Area" localSheetId="1">ESF!$A$1:$I$155</definedName>
  </definedNames>
  <calcPr calcId="152511"/>
</workbook>
</file>

<file path=xl/calcChain.xml><?xml version="1.0" encoding="utf-8"?>
<calcChain xmlns="http://schemas.openxmlformats.org/spreadsheetml/2006/main">
  <c r="F51" i="65" l="1"/>
  <c r="F50" i="65"/>
  <c r="F49" i="65"/>
  <c r="F48" i="65"/>
  <c r="F47" i="65"/>
  <c r="F46" i="65"/>
  <c r="F45" i="65"/>
  <c r="F44" i="65"/>
  <c r="F43" i="65"/>
  <c r="F42" i="65"/>
  <c r="F41" i="65"/>
  <c r="F40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9" i="64"/>
  <c r="C30" i="64"/>
  <c r="C7" i="64"/>
  <c r="C15" i="63"/>
  <c r="C7" i="63"/>
  <c r="D126" i="62"/>
  <c r="D116" i="62"/>
  <c r="C116" i="62"/>
  <c r="D114" i="62"/>
  <c r="C114" i="62"/>
  <c r="D113" i="62"/>
  <c r="C113" i="62"/>
  <c r="D111" i="62"/>
  <c r="C111" i="62"/>
  <c r="D110" i="62"/>
  <c r="C110" i="62"/>
  <c r="D105" i="62"/>
  <c r="C105" i="62"/>
  <c r="D104" i="62"/>
  <c r="C104" i="62"/>
  <c r="D98" i="62"/>
  <c r="C98" i="62"/>
  <c r="C48" i="62" s="1"/>
  <c r="C126" i="62" s="1"/>
  <c r="D96" i="62"/>
  <c r="C96" i="62"/>
  <c r="D95" i="62"/>
  <c r="C95" i="62"/>
  <c r="D86" i="62"/>
  <c r="C86" i="62"/>
  <c r="D84" i="62"/>
  <c r="C84" i="62"/>
  <c r="D82" i="62"/>
  <c r="C82" i="62"/>
  <c r="D76" i="62"/>
  <c r="C76" i="62"/>
  <c r="D73" i="62"/>
  <c r="C73" i="62"/>
  <c r="D64" i="62"/>
  <c r="C64" i="62"/>
  <c r="D63" i="62"/>
  <c r="C63" i="62"/>
  <c r="D60" i="62"/>
  <c r="C60" i="62"/>
  <c r="D58" i="62"/>
  <c r="C58" i="62"/>
  <c r="D56" i="62"/>
  <c r="C56" i="62"/>
  <c r="D54" i="62"/>
  <c r="C54" i="62"/>
  <c r="D52" i="62"/>
  <c r="C52" i="62"/>
  <c r="D51" i="62"/>
  <c r="C51" i="62"/>
  <c r="D49" i="62"/>
  <c r="C49" i="62"/>
  <c r="D48" i="62"/>
  <c r="D43" i="62"/>
  <c r="C43" i="62"/>
  <c r="D37" i="62"/>
  <c r="C37" i="62"/>
  <c r="D28" i="62"/>
  <c r="C28" i="62"/>
  <c r="D20" i="62"/>
  <c r="C20" i="62"/>
  <c r="D15" i="62"/>
  <c r="C15" i="62"/>
  <c r="C25" i="61"/>
  <c r="C21" i="61"/>
  <c r="C16" i="61"/>
  <c r="D220" i="60"/>
  <c r="D219" i="60"/>
  <c r="C219" i="60"/>
  <c r="D218" i="60"/>
  <c r="C218" i="60"/>
  <c r="D217" i="60"/>
  <c r="D216" i="60"/>
  <c r="D215" i="60"/>
  <c r="D214" i="60"/>
  <c r="D213" i="60"/>
  <c r="D212" i="60"/>
  <c r="D211" i="60"/>
  <c r="D210" i="60"/>
  <c r="D209" i="60"/>
  <c r="D208" i="60"/>
  <c r="C208" i="60"/>
  <c r="D207" i="60"/>
  <c r="D206" i="60"/>
  <c r="C206" i="60"/>
  <c r="D205" i="60"/>
  <c r="D204" i="60"/>
  <c r="C204" i="60"/>
  <c r="D203" i="60"/>
  <c r="D202" i="60"/>
  <c r="D201" i="60"/>
  <c r="D200" i="60"/>
  <c r="D199" i="60"/>
  <c r="D198" i="60"/>
  <c r="C198" i="60"/>
  <c r="D197" i="60"/>
  <c r="D196" i="60"/>
  <c r="D195" i="60"/>
  <c r="C195" i="60"/>
  <c r="D194" i="60"/>
  <c r="D193" i="60"/>
  <c r="D192" i="60"/>
  <c r="D191" i="60"/>
  <c r="D190" i="60"/>
  <c r="D189" i="60"/>
  <c r="D188" i="60"/>
  <c r="D187" i="60"/>
  <c r="D186" i="60"/>
  <c r="C186" i="60"/>
  <c r="D185" i="60"/>
  <c r="C185" i="60"/>
  <c r="D184" i="60"/>
  <c r="D183" i="60"/>
  <c r="D182" i="60"/>
  <c r="C182" i="60"/>
  <c r="D181" i="60"/>
  <c r="D180" i="60"/>
  <c r="C180" i="60"/>
  <c r="D179" i="60"/>
  <c r="D178" i="60"/>
  <c r="D177" i="60"/>
  <c r="C177" i="60"/>
  <c r="D176" i="60"/>
  <c r="D175" i="60"/>
  <c r="D174" i="60"/>
  <c r="C174" i="60"/>
  <c r="D173" i="60"/>
  <c r="D172" i="60"/>
  <c r="D171" i="60"/>
  <c r="C171" i="60"/>
  <c r="D170" i="60"/>
  <c r="C170" i="60"/>
  <c r="D169" i="60"/>
  <c r="D168" i="60"/>
  <c r="D167" i="60"/>
  <c r="C167" i="60"/>
  <c r="D166" i="60"/>
  <c r="D165" i="60"/>
  <c r="D164" i="60"/>
  <c r="C164" i="60"/>
  <c r="D163" i="60"/>
  <c r="D162" i="60"/>
  <c r="D161" i="60"/>
  <c r="C161" i="60"/>
  <c r="D160" i="60"/>
  <c r="C160" i="60"/>
  <c r="D159" i="60"/>
  <c r="D158" i="60"/>
  <c r="D157" i="60"/>
  <c r="C157" i="60"/>
  <c r="D156" i="60"/>
  <c r="D155" i="60"/>
  <c r="D154" i="60"/>
  <c r="D153" i="60"/>
  <c r="D152" i="60"/>
  <c r="D151" i="60"/>
  <c r="C151" i="60"/>
  <c r="D150" i="60"/>
  <c r="D149" i="60"/>
  <c r="C149" i="60"/>
  <c r="D148" i="60"/>
  <c r="D147" i="60"/>
  <c r="D146" i="60"/>
  <c r="C146" i="60"/>
  <c r="D145" i="60"/>
  <c r="D144" i="60"/>
  <c r="D143" i="60"/>
  <c r="D142" i="60"/>
  <c r="C142" i="60"/>
  <c r="D141" i="60"/>
  <c r="D140" i="60"/>
  <c r="D139" i="60"/>
  <c r="D138" i="60"/>
  <c r="D137" i="60"/>
  <c r="C137" i="60"/>
  <c r="D136" i="60"/>
  <c r="D135" i="60"/>
  <c r="D134" i="60"/>
  <c r="C134" i="60"/>
  <c r="D133" i="60"/>
  <c r="D132" i="60"/>
  <c r="D131" i="60"/>
  <c r="C131" i="60"/>
  <c r="D130" i="60"/>
  <c r="D129" i="60"/>
  <c r="D128" i="60"/>
  <c r="C128" i="60"/>
  <c r="D127" i="60"/>
  <c r="C127" i="60"/>
  <c r="D126" i="60"/>
  <c r="D125" i="60"/>
  <c r="D124" i="60"/>
  <c r="D123" i="60"/>
  <c r="D122" i="60"/>
  <c r="D121" i="60"/>
  <c r="D120" i="60"/>
  <c r="D119" i="60"/>
  <c r="D118" i="60"/>
  <c r="D117" i="60"/>
  <c r="C117" i="60"/>
  <c r="D116" i="60"/>
  <c r="D115" i="60"/>
  <c r="D114" i="60"/>
  <c r="D113" i="60"/>
  <c r="D112" i="60"/>
  <c r="D111" i="60"/>
  <c r="D110" i="60"/>
  <c r="D109" i="60"/>
  <c r="D108" i="60"/>
  <c r="D107" i="60"/>
  <c r="C107" i="60"/>
  <c r="D106" i="60"/>
  <c r="D105" i="60"/>
  <c r="D104" i="60"/>
  <c r="D103" i="60"/>
  <c r="D102" i="60"/>
  <c r="D101" i="60"/>
  <c r="D100" i="60"/>
  <c r="C100" i="60"/>
  <c r="D99" i="60"/>
  <c r="C99" i="60"/>
  <c r="C98" i="60"/>
  <c r="C87" i="60"/>
  <c r="C85" i="60"/>
  <c r="C83" i="60"/>
  <c r="C77" i="60"/>
  <c r="C74" i="60"/>
  <c r="C73" i="60"/>
  <c r="C65" i="60"/>
  <c r="C59" i="60"/>
  <c r="C58" i="60"/>
  <c r="C46" i="60"/>
  <c r="C37" i="60"/>
  <c r="C34" i="60"/>
  <c r="C28" i="60"/>
  <c r="C25" i="60"/>
  <c r="C19" i="60"/>
  <c r="C9" i="60"/>
  <c r="C8" i="60"/>
  <c r="C146" i="59"/>
  <c r="C134" i="59"/>
  <c r="C127" i="59"/>
  <c r="D123" i="59"/>
  <c r="D122" i="59"/>
  <c r="D121" i="59"/>
  <c r="G120" i="59"/>
  <c r="F120" i="59"/>
  <c r="E120" i="59"/>
  <c r="D120" i="59"/>
  <c r="C120" i="59"/>
  <c r="D119" i="59"/>
  <c r="D118" i="59"/>
  <c r="D117" i="59"/>
  <c r="D116" i="59"/>
  <c r="D115" i="59"/>
  <c r="D114" i="59"/>
  <c r="D113" i="59"/>
  <c r="D112" i="59"/>
  <c r="D111" i="59"/>
  <c r="G110" i="59"/>
  <c r="F110" i="59"/>
  <c r="E110" i="59"/>
  <c r="D110" i="59"/>
  <c r="C110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32" i="59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<sst xmlns="http://schemas.openxmlformats.org/spreadsheetml/2006/main" count="1182" uniqueCount="732">
  <si>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</si>
  <si>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</si>
  <si>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</si>
  <si>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</si>
  <si>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</si>
  <si>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</si>
  <si>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</si>
  <si>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</si>
  <si>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</si>
  <si>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</si>
  <si>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</si>
  <si>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</si>
  <si>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</si>
  <si>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</si>
  <si>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</si>
  <si>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</si>
  <si>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</si>
  <si>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</si>
  <si>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</si>
  <si>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</si>
  <si>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</si>
  <si>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</si>
  <si>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</si>
  <si>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</si>
  <si>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</si>
  <si>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</si>
  <si>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</si>
  <si>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</si>
  <si>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</si>
  <si>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</si>
  <si>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</si>
  <si>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</si>
  <si>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</si>
  <si>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</si>
  <si>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</si>
  <si>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</si>
  <si>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</si>
  <si>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</si>
  <si>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</si>
  <si>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</si>
  <si>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</si>
  <si>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</si>
  <si>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</si>
  <si>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</si>
  <si>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</si>
  <si>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</si>
  <si>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</si>
  <si>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</si>
  <si>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</si>
  <si>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</si>
  <si>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</si>
  <si>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</si>
  <si>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</si>
  <si>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</si>
  <si>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</si>
  <si>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</si>
  <si>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</si>
  <si>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</si>
  <si>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</si>
  <si>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</si>
  <si>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</si>
  <si>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</si>
  <si>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</si>
  <si>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</si>
  <si>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</si>
  <si>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</si>
  <si>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</si>
  <si>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</si>
  <si>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</si>
  <si>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</si>
  <si>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</si>
  <si>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</si>
  <si>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</si>
  <si>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</si>
  <si>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</si>
  <si>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</si>
  <si>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</si>
  <si>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</si>
  <si>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</si>
  <si>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</si>
  <si>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</si>
  <si>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</si>
  <si>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</si>
  <si>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</si>
  <si>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</si>
  <si>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</si>
  <si>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</si>
  <si>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</si>
  <si>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</si>
  <si>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</si>
  <si>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</si>
  <si>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</si>
  <si>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</si>
  <si>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</si>
  <si>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</si>
  <si>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</si>
  <si>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</si>
  <si>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</si>
  <si>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</si>
  <si>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</si>
  <si>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</si>
  <si>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</si>
  <si>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</si>
  <si>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</si>
  <si>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</si>
  <si>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</si>
  <si>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</si>
  <si>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</si>
  <si>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</si>
  <si>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</si>
  <si>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</si>
  <si>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</si>
  <si>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</si>
  <si>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</si>
  <si>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</si>
  <si>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</si>
  <si>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</si>
  <si>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</si>
  <si>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</si>
  <si>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</si>
  <si>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</si>
  <si>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</si>
  <si>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</si>
  <si>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</si>
  <si>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</si>
  <si>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</si>
  <si>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</si>
  <si>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</si>
  <si>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</si>
  <si>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</si>
  <si>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</si>
  <si>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</si>
  <si>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</si>
  <si>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</si>
  <si>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</si>
  <si>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</si>
  <si>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</si>
  <si>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</si>
  <si>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</si>
  <si>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</si>
  <si>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</si>
  <si>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</si>
  <si>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</si>
  <si>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</si>
  <si>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</si>
  <si>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</si>
  <si>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</si>
  <si>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</si>
  <si>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</si>
  <si>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</si>
  <si>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</si>
  <si>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</si>
  <si>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</si>
  <si>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</si>
  <si>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</si>
  <si>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</si>
  <si>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</si>
  <si>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</si>
  <si>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</si>
  <si>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</si>
  <si>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</si>
  <si>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</si>
  <si>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</si>
  <si>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</si>
  <si>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</si>
  <si>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</si>
  <si>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</si>
  <si>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</si>
  <si>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</si>
  <si>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</si>
  <si>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</si>
  <si>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</si>
  <si>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</si>
  <si>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</si>
  <si>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</si>
  <si>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</si>
  <si>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</si>
  <si>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</si>
  <si>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</si>
  <si>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</si>
  <si>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</si>
  <si>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</si>
  <si>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</si>
  <si>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</si>
  <si>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</si>
  <si>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</si>
  <si>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</si>
  <si>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</si>
  <si>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</si>
  <si>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</si>
  <si>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</si>
  <si>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</si>
  <si>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</si>
  <si>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</si>
  <si>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</si>
  <si>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</si>
  <si>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</si>
  <si>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</si>
  <si>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</si>
  <si>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</si>
  <si>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</si>
  <si>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</si>
  <si>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</si>
  <si>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</si>
  <si>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</si>
  <si>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</si>
  <si>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</si>
  <si>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</si>
  <si>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</si>
  <si>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</si>
  <si>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</si>
  <si>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</si>
  <si>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</si>
  <si>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</si>
  <si>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</si>
  <si>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</si>
  <si>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</si>
  <si>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</si>
  <si>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</si>
  <si>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</si>
  <si>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</si>
  <si>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</si>
  <si>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</si>
  <si>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</si>
  <si>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</si>
  <si>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</si>
  <si>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</si>
  <si>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</si>
  <si>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</si>
  <si>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</si>
  <si>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</si>
  <si>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</si>
  <si>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</si>
  <si>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</si>
  <si>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</si>
  <si>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</si>
  <si>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</si>
  <si>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</si>
  <si>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</si>
  <si>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</si>
  <si>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</si>
  <si>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</si>
  <si>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</si>
  <si>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</si>
  <si>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</si>
  <si>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</si>
  <si>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</si>
  <si>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</si>
  <si>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</si>
  <si>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</si>
  <si>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</si>
  <si>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</si>
  <si>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</si>
  <si>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</si>
  <si>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</si>
  <si>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</si>
  <si>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</si>
  <si>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</si>
  <si>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</si>
  <si>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</si>
  <si>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</si>
  <si>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</si>
  <si>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</si>
  <si>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</si>
  <si>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</si>
  <si>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</si>
  <si>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</si>
  <si>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</si>
  <si>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</si>
  <si>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</si>
  <si>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</si>
  <si>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</si>
  <si>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</si>
  <si>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</si>
  <si>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</si>
  <si>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</si>
  <si>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</si>
  <si>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</si>
  <si>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</si>
  <si>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</si>
  <si>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</si>
  <si>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</si>
  <si>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</si>
  <si>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</si>
  <si>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</si>
  <si>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</si>
  <si>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</si>
  <si>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</si>
  <si>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</si>
  <si>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</si>
  <si>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</si>
  <si>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</si>
  <si>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</si>
  <si>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</si>
  <si>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</si>
  <si>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</si>
  <si>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</si>
  <si>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</si>
  <si>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</si>
  <si>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</si>
  <si>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</si>
  <si>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</si>
  <si>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</si>
  <si>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</si>
  <si>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</si>
  <si>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</si>
  <si>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</si>
  <si>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</si>
  <si>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</si>
  <si>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</si>
  <si>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</si>
  <si>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</si>
  <si>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</si>
  <si>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</si>
  <si>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</si>
  <si>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</si>
  <si>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</si>
  <si>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</si>
  <si>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</si>
  <si>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</si>
  <si>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</si>
  <si>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</si>
  <si>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</si>
  <si>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</si>
  <si>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</si>
  <si>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</si>
  <si>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</si>
  <si>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</si>
  <si>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</si>
  <si>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</si>
  <si>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</si>
  <si>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</si>
  <si>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</si>
  <si>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</si>
  <si>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</si>
  <si>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</si>
  <si>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</si>
  <si>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</si>
  <si>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</si>
  <si>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</si>
  <si>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</si>
  <si>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</si>
  <si>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</si>
  <si>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</si>
  <si>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</si>
  <si>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</si>
  <si>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</si>
  <si>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</si>
  <si>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</si>
  <si>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</si>
  <si>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</si>
  <si>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</si>
  <si>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</si>
  <si>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</si>
  <si>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</si>
  <si>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</si>
  <si>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</si>
  <si>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</si>
  <si>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</si>
  <si>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</si>
  <si>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</si>
  <si>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</si>
  <si>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</si>
  <si>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</si>
  <si>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</si>
  <si>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</si>
  <si>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</si>
  <si>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</si>
  <si>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</si>
  <si>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</si>
  <si>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</si>
  <si>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</si>
  <si>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</si>
  <si>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</si>
  <si>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</si>
  <si>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</si>
  <si>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</si>
  <si>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</si>
  <si>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</si>
  <si>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</si>
  <si>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</si>
  <si>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</si>
  <si>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</si>
  <si>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</si>
  <si>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</si>
  <si>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</si>
  <si>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</si>
  <si>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</si>
  <si>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</si>
  <si>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</si>
  <si>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</si>
  <si>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</si>
  <si>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</si>
  <si>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</si>
  <si>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</si>
  <si>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</si>
  <si>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</si>
  <si>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</si>
  <si>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</si>
  <si>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</si>
  <si>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</si>
  <si>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</si>
  <si>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</si>
  <si>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</si>
  <si>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</si>
  <si>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</si>
  <si>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</si>
  <si>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</si>
  <si>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</si>
  <si>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</si>
  <si>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</si>
  <si>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</si>
  <si>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</si>
  <si>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</si>
  <si>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</si>
  <si>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</si>
  <si>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</si>
  <si>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</si>
  <si>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</si>
  <si>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</si>
  <si>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</si>
  <si>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</si>
  <si>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</si>
  <si>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</si>
  <si>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</si>
  <si>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</si>
  <si>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</si>
  <si>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</si>
  <si>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</si>
  <si>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</si>
  <si>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</si>
  <si>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</si>
  <si>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</si>
  <si>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</si>
  <si>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</si>
  <si>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</si>
  <si>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</si>
  <si>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</si>
  <si>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</si>
  <si>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</si>
  <si>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</si>
  <si>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</si>
  <si>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</si>
  <si>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</si>
  <si>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</si>
  <si>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</si>
  <si>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</si>
  <si>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</si>
  <si>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</si>
  <si>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</si>
  <si>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</si>
  <si>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</si>
  <si>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</si>
  <si>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</si>
  <si>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</si>
  <si>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</si>
  <si>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</si>
  <si>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</si>
  <si>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</si>
  <si>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</si>
  <si>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</si>
  <si>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</si>
  <si>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</si>
  <si>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</si>
  <si>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</si>
  <si>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</si>
  <si>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</si>
  <si>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</si>
  <si>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</si>
  <si>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</si>
  <si>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</si>
  <si>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</si>
  <si>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</si>
  <si>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</si>
  <si>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</si>
  <si>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</si>
  <si>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</si>
  <si>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</si>
  <si>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</si>
  <si>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</si>
  <si>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</si>
  <si>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</si>
  <si>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</si>
  <si>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</si>
  <si>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</si>
  <si>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</si>
  <si>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</si>
  <si>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</si>
  <si>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</si>
  <si>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</si>
  <si>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</si>
  <si>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</si>
  <si>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</si>
  <si>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</si>
  <si>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</si>
  <si>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</si>
  <si>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</si>
  <si>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</si>
  <si>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</si>
  <si>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</si>
  <si>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</si>
  <si>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</si>
  <si>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</si>
  <si>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</si>
  <si>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</si>
  <si>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</si>
  <si>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</si>
  <si>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</si>
  <si>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</si>
  <si>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</si>
  <si>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</si>
  <si>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</si>
  <si>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</si>
  <si>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</si>
  <si>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</si>
  <si>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</si>
  <si>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</si>
  <si>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</si>
  <si>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</si>
  <si>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</si>
  <si>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</si>
  <si>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</si>
  <si>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</si>
  <si>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</si>
  <si>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</si>
  <si>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</si>
  <si>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</si>
  <si>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</si>
  <si>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</si>
  <si>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</si>
  <si>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</si>
  <si>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</si>
  <si>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</si>
  <si>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</si>
  <si>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</si>
  <si>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</si>
  <si>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</si>
  <si>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</si>
  <si>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</si>
  <si>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</si>
  <si>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</si>
  <si>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</si>
  <si>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</si>
  <si>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</si>
  <si>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</si>
  <si>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</si>
  <si>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</si>
  <si>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</si>
  <si>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</si>
  <si>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</si>
  <si>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</si>
  <si>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</si>
  <si>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</si>
  <si>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</si>
  <si>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</si>
  <si>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</si>
  <si>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</si>
  <si>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</si>
  <si>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</si>
  <si>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</si>
  <si>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</si>
  <si>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</si>
  <si>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</si>
  <si>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</si>
  <si>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</si>
  <si>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</si>
  <si>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</si>
  <si>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</si>
  <si>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</si>
  <si>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</si>
  <si>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</si>
  <si>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</si>
  <si>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</si>
  <si>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</si>
  <si>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</si>
  <si>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</si>
  <si>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</si>
  <si>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</si>
  <si>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</si>
  <si>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</si>
  <si>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</si>
  <si>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</si>
  <si>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</si>
  <si>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</si>
  <si>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</si>
  <si>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</si>
  <si>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</si>
  <si>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</si>
  <si>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</si>
  <si>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</si>
  <si>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</si>
  <si>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</si>
  <si>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</si>
  <si>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</si>
  <si>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</si>
  <si>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</si>
  <si>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</si>
  <si>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</si>
  <si>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</si>
  <si>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</si>
  <si>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</si>
  <si>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</si>
  <si>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</si>
  <si>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</si>
  <si>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</si>
  <si>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</si>
  <si>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</si>
  <si>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</si>
  <si>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</si>
  <si>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</si>
  <si>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</si>
  <si>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</si>
  <si>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</si>
  <si>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</si>
  <si>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</si>
  <si>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</si>
  <si>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</si>
  <si>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</si>
  <si>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</si>
  <si>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</si>
  <si>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</si>
  <si>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</si>
  <si>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</si>
  <si>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</si>
  <si>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</si>
  <si>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</si>
  <si>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</si>
  <si>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</si>
  <si>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</si>
  <si>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</si>
  <si>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</si>
  <si>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</si>
  <si>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</si>
  <si>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</si>
  <si>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</si>
  <si>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</si>
  <si>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</si>
  <si>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</si>
  <si>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</si>
  <si>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</si>
  <si>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</si>
  <si>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</si>
  <si>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</si>
  <si>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</si>
  <si>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</si>
  <si>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</si>
  <si>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</si>
  <si>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</si>
  <si>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</si>
  <si>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</si>
  <si>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</si>
  <si>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</si>
  <si>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</si>
  <si>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</si>
  <si>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</si>
  <si>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</si>
  <si>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</si>
  <si>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</si>
  <si>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</si>
  <si>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</si>
  <si>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</si>
  <si>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</si>
  <si>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</si>
  <si>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</si>
  <si>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</si>
  <si>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</si>
  <si>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</si>
  <si>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</si>
  <si>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</si>
  <si>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</si>
  <si>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</si>
  <si>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</si>
  <si>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Ocampo</t>
  </si>
  <si>
    <t>Correspondiente del 1 de Enero 31 de Diciembre de 2022</t>
  </si>
  <si>
    <t xml:space="preserve">LIC. ERICK SILVANO MONTEMAYOR LARA </t>
  </si>
  <si>
    <t>ING. JUAN MANUEL VELÁZQUEZ LÓPEZ</t>
  </si>
  <si>
    <t xml:space="preserve">PRESIDENTE MUNICIPAL </t>
  </si>
  <si>
    <t xml:space="preserve">TESORERO MUNICIPAL </t>
  </si>
  <si>
    <t xml:space="preserve">              PRESIDENTE MUNICIPAL </t>
  </si>
  <si>
    <t>5.1.5</t>
  </si>
  <si>
    <t>K</t>
  </si>
  <si>
    <t>2.2.1</t>
  </si>
  <si>
    <t>OBRAS PUBLICAS</t>
  </si>
  <si>
    <t>S</t>
  </si>
  <si>
    <t>1.2.4</t>
  </si>
  <si>
    <t>Coordinación Social de Atención a la Muj</t>
  </si>
  <si>
    <t>5.1.9</t>
  </si>
  <si>
    <t>E</t>
  </si>
  <si>
    <t>1.3.2</t>
  </si>
  <si>
    <t>SECRETARIA DEL H AYUNTAMIENTO</t>
  </si>
  <si>
    <t>5.2.1</t>
  </si>
  <si>
    <t>1.8.3</t>
  </si>
  <si>
    <t>COMUNICACION SOCIAL E INFORMATICA</t>
  </si>
  <si>
    <t>2.4.2</t>
  </si>
  <si>
    <t>CASA DE LA CULTURA</t>
  </si>
  <si>
    <t>5.2.3</t>
  </si>
  <si>
    <t>5.6.1</t>
  </si>
  <si>
    <t>2.2.7</t>
  </si>
  <si>
    <t>DESARROLLO RURAL</t>
  </si>
  <si>
    <t>5.6.2</t>
  </si>
  <si>
    <t>2.2.3</t>
  </si>
  <si>
    <t>AGUA POTABLE Y ALCANTARILLADO</t>
  </si>
  <si>
    <t>2.2.6</t>
  </si>
  <si>
    <t>RASTRO</t>
  </si>
  <si>
    <t>5.6.5</t>
  </si>
  <si>
    <t>2.4.1</t>
  </si>
  <si>
    <t>COMUDAJ</t>
  </si>
  <si>
    <t>5.6.6</t>
  </si>
  <si>
    <t>1.7.1</t>
  </si>
  <si>
    <t>SEGURIDAD PUBLICA</t>
  </si>
  <si>
    <t>5.6.7</t>
  </si>
  <si>
    <t>2.1.4</t>
  </si>
  <si>
    <t>ECOLOGIA</t>
  </si>
  <si>
    <t>2.1.6</t>
  </si>
  <si>
    <t>PARQUES Y JARDINES</t>
  </si>
  <si>
    <t>5.8.1</t>
  </si>
  <si>
    <t>PANTEONES</t>
  </si>
  <si>
    <t>6.1.2</t>
  </si>
  <si>
    <t>6.1.3</t>
  </si>
  <si>
    <t>6.1.4</t>
  </si>
  <si>
    <t>2.2.4</t>
  </si>
  <si>
    <t>6.1.5</t>
  </si>
  <si>
    <t>6.2.4</t>
  </si>
  <si>
    <t>8.5.1</t>
  </si>
  <si>
    <t>DESARROLLO SOCIAL</t>
  </si>
  <si>
    <t>3.1.1</t>
  </si>
  <si>
    <t>DESARROLLO ECONOMICO</t>
  </si>
  <si>
    <t>8.5.3</t>
  </si>
  <si>
    <t>9.1.1</t>
  </si>
  <si>
    <t>1.5.1</t>
  </si>
  <si>
    <t>TESORERIA MUNICIPAL</t>
  </si>
  <si>
    <t>9.2.1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</si>
</sst>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/>
    </xf>
    <xf numFmtId="0" fontId="12" fillId="0" borderId="0" xfId="8" applyFont="1" applyAlignment="1">
      <alignment horizontal="center"/>
    </xf>
    <xf numFmtId="0" fontId="13" fillId="0" borderId="0" xfId="9" applyFont="1" applyFill="1"/>
    <xf numFmtId="4" fontId="13" fillId="0" borderId="0" xfId="9" applyNumberFormat="1" applyFont="1" applyFill="1"/>
    <xf numFmtId="0" fontId="12" fillId="0" borderId="0" xfId="8" applyFont="1" applyAlignment="1">
      <alignment horizontal="left"/>
    </xf>
    <xf numFmtId="0" fontId="13" fillId="0" borderId="0" xfId="8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0" borderId="0" xfId="8" applyFont="1" applyAlignment="1">
      <alignment horizontal="center"/>
    </xf>
    <xf numFmtId="0" fontId="13" fillId="0" borderId="0" xfId="8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vertical="justify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4">
    <cellStyle name="Hipervínculo" xfId="11" builtinId="8"/>
    <cellStyle name="Millares" xfId="18" builtinId="3"/>
    <cellStyle name="Millares 2" xfId="1"/>
    <cellStyle name="Millares 2 2" xfId="15"/>
    <cellStyle name="Millares 2 2 2" xfId="21"/>
    <cellStyle name="Millares 2 2 3" xfId="23"/>
    <cellStyle name="Millares 2 3" xfId="16"/>
    <cellStyle name="Millares 2 4" xfId="20"/>
    <cellStyle name="Millares 2 5" xfId="22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3" t="s">
        <v>672</v>
      </c>
      <c r="B1" s="173"/>
      <c r="C1" s="17"/>
      <c r="D1" s="14" t="s">
        <v>614</v>
      </c>
      <c r="E1" s="15">
        <v>2022</v>
      </c>
    </row>
    <row r="2" spans="1:5" ht="18.95" customHeight="1" x14ac:dyDescent="0.2">
      <c r="A2" s="174" t="s">
        <v>613</v>
      </c>
      <c r="B2" s="174"/>
      <c r="C2" s="36"/>
      <c r="D2" s="14" t="s">
        <v>615</v>
      </c>
      <c r="E2" s="17" t="s">
        <v>620</v>
      </c>
    </row>
    <row r="3" spans="1:5" ht="18.95" customHeight="1" x14ac:dyDescent="0.2">
      <c r="A3" s="175" t="s">
        <v>673</v>
      </c>
      <c r="B3" s="175"/>
      <c r="C3" s="17"/>
      <c r="D3" s="14" t="s">
        <v>616</v>
      </c>
      <c r="E3" s="15">
        <v>4</v>
      </c>
    </row>
    <row r="4" spans="1:5" s="92" customFormat="1" ht="18.95" customHeight="1" x14ac:dyDescent="0.2">
      <c r="A4" s="175" t="s">
        <v>635</v>
      </c>
      <c r="B4" s="175"/>
      <c r="C4" s="175"/>
      <c r="D4" s="175"/>
      <c r="E4" s="175"/>
    </row>
    <row r="5" spans="1:5" ht="15" customHeight="1" x14ac:dyDescent="0.2">
      <c r="A5" s="137" t="s">
        <v>41</v>
      </c>
      <c r="B5" s="136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3" t="s">
        <v>577</v>
      </c>
      <c r="B24" s="94" t="s">
        <v>306</v>
      </c>
    </row>
    <row r="25" spans="1:2" x14ac:dyDescent="0.2">
      <c r="A25" s="93" t="s">
        <v>578</v>
      </c>
      <c r="B25" s="94" t="s">
        <v>579</v>
      </c>
    </row>
    <row r="26" spans="1:2" s="92" customFormat="1" x14ac:dyDescent="0.2">
      <c r="A26" s="93" t="s">
        <v>580</v>
      </c>
      <c r="B26" s="94" t="s">
        <v>343</v>
      </c>
    </row>
    <row r="27" spans="1:2" x14ac:dyDescent="0.2">
      <c r="A27" s="93" t="s">
        <v>581</v>
      </c>
      <c r="B27" s="94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2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opLeftCell="A10" zoomScaleNormal="100" workbookViewId="0">
      <selection activeCell="C35" sqref="C3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81" t="s">
        <v>672</v>
      </c>
      <c r="B1" s="182"/>
      <c r="C1" s="183"/>
    </row>
    <row r="2" spans="1:3" s="37" customFormat="1" ht="18" customHeight="1" x14ac:dyDescent="0.25">
      <c r="A2" s="184" t="s">
        <v>625</v>
      </c>
      <c r="B2" s="185"/>
      <c r="C2" s="186"/>
    </row>
    <row r="3" spans="1:3" s="37" customFormat="1" ht="18" customHeight="1" x14ac:dyDescent="0.25">
      <c r="A3" s="184" t="s">
        <v>673</v>
      </c>
      <c r="B3" s="187"/>
      <c r="C3" s="186"/>
    </row>
    <row r="4" spans="1:3" s="40" customFormat="1" ht="18" customHeight="1" x14ac:dyDescent="0.2">
      <c r="A4" s="188" t="s">
        <v>626</v>
      </c>
      <c r="B4" s="189"/>
      <c r="C4" s="190"/>
    </row>
    <row r="5" spans="1:3" s="38" customFormat="1" x14ac:dyDescent="0.2">
      <c r="A5" s="58" t="s">
        <v>525</v>
      </c>
      <c r="B5" s="58"/>
      <c r="C5" s="161">
        <v>180860623.86000001</v>
      </c>
    </row>
    <row r="6" spans="1:3" x14ac:dyDescent="0.2">
      <c r="A6" s="59"/>
      <c r="B6" s="60"/>
      <c r="C6" s="78"/>
    </row>
    <row r="7" spans="1:3" x14ac:dyDescent="0.2">
      <c r="A7" s="67" t="s">
        <v>526</v>
      </c>
      <c r="B7" s="67"/>
      <c r="C7" s="157">
        <f>SUM(C8:C13)</f>
        <v>0</v>
      </c>
    </row>
    <row r="8" spans="1:3" x14ac:dyDescent="0.2">
      <c r="A8" s="75" t="s">
        <v>527</v>
      </c>
      <c r="B8" s="74" t="s">
        <v>344</v>
      </c>
      <c r="C8" s="158">
        <v>0</v>
      </c>
    </row>
    <row r="9" spans="1:3" x14ac:dyDescent="0.2">
      <c r="A9" s="61" t="s">
        <v>528</v>
      </c>
      <c r="B9" s="62" t="s">
        <v>537</v>
      </c>
      <c r="C9" s="158">
        <v>0</v>
      </c>
    </row>
    <row r="10" spans="1:3" x14ac:dyDescent="0.2">
      <c r="A10" s="61" t="s">
        <v>529</v>
      </c>
      <c r="B10" s="62" t="s">
        <v>352</v>
      </c>
      <c r="C10" s="158">
        <v>0</v>
      </c>
    </row>
    <row r="11" spans="1:3" x14ac:dyDescent="0.2">
      <c r="A11" s="61" t="s">
        <v>530</v>
      </c>
      <c r="B11" s="62" t="s">
        <v>353</v>
      </c>
      <c r="C11" s="158">
        <v>0</v>
      </c>
    </row>
    <row r="12" spans="1:3" x14ac:dyDescent="0.2">
      <c r="A12" s="61" t="s">
        <v>531</v>
      </c>
      <c r="B12" s="62" t="s">
        <v>354</v>
      </c>
      <c r="C12" s="158">
        <v>0</v>
      </c>
    </row>
    <row r="13" spans="1:3" x14ac:dyDescent="0.2">
      <c r="A13" s="63" t="s">
        <v>532</v>
      </c>
      <c r="B13" s="64" t="s">
        <v>533</v>
      </c>
      <c r="C13" s="158">
        <v>0</v>
      </c>
    </row>
    <row r="14" spans="1:3" x14ac:dyDescent="0.2">
      <c r="A14" s="73"/>
      <c r="B14" s="65"/>
      <c r="C14" s="66"/>
    </row>
    <row r="15" spans="1:3" x14ac:dyDescent="0.2">
      <c r="A15" s="67" t="s">
        <v>83</v>
      </c>
      <c r="B15" s="60"/>
      <c r="C15" s="157">
        <f>SUM(C16:C18)</f>
        <v>0</v>
      </c>
    </row>
    <row r="16" spans="1:3" x14ac:dyDescent="0.2">
      <c r="A16" s="68">
        <v>3.1</v>
      </c>
      <c r="B16" s="62" t="s">
        <v>536</v>
      </c>
      <c r="C16" s="158">
        <v>0</v>
      </c>
    </row>
    <row r="17" spans="1:5" x14ac:dyDescent="0.2">
      <c r="A17" s="69">
        <v>3.2</v>
      </c>
      <c r="B17" s="62" t="s">
        <v>534</v>
      </c>
      <c r="C17" s="158">
        <v>0</v>
      </c>
    </row>
    <row r="18" spans="1:5" x14ac:dyDescent="0.2">
      <c r="A18" s="69">
        <v>3.3</v>
      </c>
      <c r="B18" s="64" t="s">
        <v>535</v>
      </c>
      <c r="C18" s="159">
        <v>0</v>
      </c>
    </row>
    <row r="19" spans="1:5" x14ac:dyDescent="0.2">
      <c r="A19" s="59"/>
      <c r="B19" s="70"/>
      <c r="C19" s="71"/>
    </row>
    <row r="20" spans="1:5" x14ac:dyDescent="0.2">
      <c r="A20" s="72" t="s">
        <v>82</v>
      </c>
      <c r="B20" s="72"/>
      <c r="C20" s="160">
        <v>180860623.86000001</v>
      </c>
    </row>
    <row r="22" spans="1:5" ht="26.25" customHeight="1" x14ac:dyDescent="0.2">
      <c r="A22" s="191" t="s">
        <v>637</v>
      </c>
      <c r="B22" s="191"/>
      <c r="C22" s="191"/>
    </row>
    <row r="25" spans="1:5" x14ac:dyDescent="0.2">
      <c r="B25" s="171" t="s">
        <v>674</v>
      </c>
      <c r="C25" s="178"/>
      <c r="D25" s="178"/>
      <c r="E25" s="178"/>
    </row>
    <row r="26" spans="1:5" x14ac:dyDescent="0.2">
      <c r="B26" s="172" t="s">
        <v>678</v>
      </c>
      <c r="C26" s="179"/>
      <c r="D26" s="179"/>
      <c r="E26" s="179"/>
    </row>
    <row r="29" spans="1:5" x14ac:dyDescent="0.2">
      <c r="B29" s="178" t="s">
        <v>675</v>
      </c>
      <c r="C29" s="178"/>
      <c r="D29" s="178"/>
    </row>
    <row r="30" spans="1:5" x14ac:dyDescent="0.2">
      <c r="B30" s="179" t="s">
        <v>677</v>
      </c>
      <c r="C30" s="179"/>
      <c r="D30" s="179"/>
    </row>
  </sheetData>
  <mergeCells count="9">
    <mergeCell ref="C25:E25"/>
    <mergeCell ref="C26:E26"/>
    <mergeCell ref="B29:D29"/>
    <mergeCell ref="B30:D30"/>
    <mergeCell ref="A1:C1"/>
    <mergeCell ref="A2:C2"/>
    <mergeCell ref="A3:C3"/>
    <mergeCell ref="A4:C4"/>
    <mergeCell ref="A22:C22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opLeftCell="A25" workbookViewId="0">
      <selection activeCell="B45" sqref="B45:E5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92" t="s">
        <v>672</v>
      </c>
      <c r="B1" s="193"/>
      <c r="C1" s="194"/>
    </row>
    <row r="2" spans="1:3" s="41" customFormat="1" ht="18.95" customHeight="1" x14ac:dyDescent="0.25">
      <c r="A2" s="195" t="s">
        <v>627</v>
      </c>
      <c r="B2" s="196"/>
      <c r="C2" s="197"/>
    </row>
    <row r="3" spans="1:3" s="41" customFormat="1" ht="18.95" customHeight="1" x14ac:dyDescent="0.25">
      <c r="A3" s="195" t="s">
        <v>673</v>
      </c>
      <c r="B3" s="198"/>
      <c r="C3" s="197"/>
    </row>
    <row r="4" spans="1:3" s="42" customFormat="1" x14ac:dyDescent="0.2">
      <c r="A4" s="188" t="s">
        <v>626</v>
      </c>
      <c r="B4" s="189"/>
      <c r="C4" s="190"/>
    </row>
    <row r="5" spans="1:3" x14ac:dyDescent="0.2">
      <c r="A5" s="83" t="s">
        <v>538</v>
      </c>
      <c r="B5" s="58"/>
      <c r="C5" s="167">
        <v>168384096.87</v>
      </c>
    </row>
    <row r="6" spans="1:3" x14ac:dyDescent="0.2">
      <c r="A6" s="77"/>
      <c r="B6" s="60"/>
      <c r="C6" s="78"/>
    </row>
    <row r="7" spans="1:3" x14ac:dyDescent="0.2">
      <c r="A7" s="67" t="s">
        <v>539</v>
      </c>
      <c r="B7" s="79"/>
      <c r="C7" s="162">
        <f>SUM(C8:C28)</f>
        <v>48755989.050000004</v>
      </c>
    </row>
    <row r="8" spans="1:3" x14ac:dyDescent="0.2">
      <c r="A8" s="127">
        <v>2.1</v>
      </c>
      <c r="B8" s="84" t="s">
        <v>372</v>
      </c>
      <c r="C8" s="163">
        <v>0</v>
      </c>
    </row>
    <row r="9" spans="1:3" x14ac:dyDescent="0.2">
      <c r="A9" s="127">
        <v>2.2000000000000002</v>
      </c>
      <c r="B9" s="84" t="s">
        <v>369</v>
      </c>
      <c r="C9" s="163">
        <v>0</v>
      </c>
    </row>
    <row r="10" spans="1:3" x14ac:dyDescent="0.2">
      <c r="A10" s="89">
        <v>2.2999999999999998</v>
      </c>
      <c r="B10" s="76" t="s">
        <v>239</v>
      </c>
      <c r="C10" s="163">
        <v>379728.04</v>
      </c>
    </row>
    <row r="11" spans="1:3" x14ac:dyDescent="0.2">
      <c r="A11" s="89">
        <v>2.4</v>
      </c>
      <c r="B11" s="76" t="s">
        <v>240</v>
      </c>
      <c r="C11" s="163">
        <v>167352.01999999999</v>
      </c>
    </row>
    <row r="12" spans="1:3" x14ac:dyDescent="0.2">
      <c r="A12" s="89">
        <v>2.5</v>
      </c>
      <c r="B12" s="76" t="s">
        <v>241</v>
      </c>
      <c r="C12" s="163">
        <v>0</v>
      </c>
    </row>
    <row r="13" spans="1:3" x14ac:dyDescent="0.2">
      <c r="A13" s="89">
        <v>2.6</v>
      </c>
      <c r="B13" s="76" t="s">
        <v>242</v>
      </c>
      <c r="C13" s="163">
        <v>0</v>
      </c>
    </row>
    <row r="14" spans="1:3" x14ac:dyDescent="0.2">
      <c r="A14" s="89">
        <v>2.7</v>
      </c>
      <c r="B14" s="76" t="s">
        <v>243</v>
      </c>
      <c r="C14" s="163">
        <v>0</v>
      </c>
    </row>
    <row r="15" spans="1:3" x14ac:dyDescent="0.2">
      <c r="A15" s="89">
        <v>2.8</v>
      </c>
      <c r="B15" s="76" t="s">
        <v>244</v>
      </c>
      <c r="C15" s="163">
        <v>534003.56999999995</v>
      </c>
    </row>
    <row r="16" spans="1:3" x14ac:dyDescent="0.2">
      <c r="A16" s="89">
        <v>2.9</v>
      </c>
      <c r="B16" s="76" t="s">
        <v>246</v>
      </c>
      <c r="C16" s="163">
        <v>0</v>
      </c>
    </row>
    <row r="17" spans="1:3" x14ac:dyDescent="0.2">
      <c r="A17" s="89" t="s">
        <v>540</v>
      </c>
      <c r="B17" s="76" t="s">
        <v>541</v>
      </c>
      <c r="C17" s="163">
        <v>3015000</v>
      </c>
    </row>
    <row r="18" spans="1:3" x14ac:dyDescent="0.2">
      <c r="A18" s="89" t="s">
        <v>570</v>
      </c>
      <c r="B18" s="76" t="s">
        <v>248</v>
      </c>
      <c r="C18" s="163">
        <v>0</v>
      </c>
    </row>
    <row r="19" spans="1:3" x14ac:dyDescent="0.2">
      <c r="A19" s="89" t="s">
        <v>571</v>
      </c>
      <c r="B19" s="76" t="s">
        <v>542</v>
      </c>
      <c r="C19" s="163">
        <v>34713946.490000002</v>
      </c>
    </row>
    <row r="20" spans="1:3" x14ac:dyDescent="0.2">
      <c r="A20" s="89" t="s">
        <v>572</v>
      </c>
      <c r="B20" s="76" t="s">
        <v>543</v>
      </c>
      <c r="C20" s="163">
        <v>8945958.9299999997</v>
      </c>
    </row>
    <row r="21" spans="1:3" x14ac:dyDescent="0.2">
      <c r="A21" s="89" t="s">
        <v>573</v>
      </c>
      <c r="B21" s="76" t="s">
        <v>544</v>
      </c>
      <c r="C21" s="163">
        <v>0</v>
      </c>
    </row>
    <row r="22" spans="1:3" x14ac:dyDescent="0.2">
      <c r="A22" s="89" t="s">
        <v>545</v>
      </c>
      <c r="B22" s="76" t="s">
        <v>546</v>
      </c>
      <c r="C22" s="163">
        <v>0</v>
      </c>
    </row>
    <row r="23" spans="1:3" x14ac:dyDescent="0.2">
      <c r="A23" s="89" t="s">
        <v>547</v>
      </c>
      <c r="B23" s="76" t="s">
        <v>548</v>
      </c>
      <c r="C23" s="163">
        <v>0</v>
      </c>
    </row>
    <row r="24" spans="1:3" x14ac:dyDescent="0.2">
      <c r="A24" s="89" t="s">
        <v>549</v>
      </c>
      <c r="B24" s="76" t="s">
        <v>550</v>
      </c>
      <c r="C24" s="163">
        <v>0</v>
      </c>
    </row>
    <row r="25" spans="1:3" x14ac:dyDescent="0.2">
      <c r="A25" s="89" t="s">
        <v>551</v>
      </c>
      <c r="B25" s="76" t="s">
        <v>552</v>
      </c>
      <c r="C25" s="163">
        <v>0</v>
      </c>
    </row>
    <row r="26" spans="1:3" x14ac:dyDescent="0.2">
      <c r="A26" s="89" t="s">
        <v>553</v>
      </c>
      <c r="B26" s="76" t="s">
        <v>554</v>
      </c>
      <c r="C26" s="163">
        <v>1000000</v>
      </c>
    </row>
    <row r="27" spans="1:3" x14ac:dyDescent="0.2">
      <c r="A27" s="89" t="s">
        <v>555</v>
      </c>
      <c r="B27" s="76" t="s">
        <v>556</v>
      </c>
      <c r="C27" s="163">
        <v>0</v>
      </c>
    </row>
    <row r="28" spans="1:3" x14ac:dyDescent="0.2">
      <c r="A28" s="89" t="s">
        <v>557</v>
      </c>
      <c r="B28" s="84" t="s">
        <v>558</v>
      </c>
      <c r="C28" s="163">
        <v>0</v>
      </c>
    </row>
    <row r="29" spans="1:3" x14ac:dyDescent="0.2">
      <c r="A29" s="90"/>
      <c r="B29" s="85"/>
      <c r="C29" s="86"/>
    </row>
    <row r="30" spans="1:3" x14ac:dyDescent="0.2">
      <c r="A30" s="87" t="s">
        <v>559</v>
      </c>
      <c r="B30" s="88"/>
      <c r="C30" s="164">
        <f>SUM(C31:C37)</f>
        <v>5938260.4699999997</v>
      </c>
    </row>
    <row r="31" spans="1:3" x14ac:dyDescent="0.2">
      <c r="A31" s="89" t="s">
        <v>560</v>
      </c>
      <c r="B31" s="76" t="s">
        <v>441</v>
      </c>
      <c r="C31" s="165">
        <v>2045729.92</v>
      </c>
    </row>
    <row r="32" spans="1:3" x14ac:dyDescent="0.2">
      <c r="A32" s="89" t="s">
        <v>561</v>
      </c>
      <c r="B32" s="76" t="s">
        <v>80</v>
      </c>
      <c r="C32" s="165">
        <v>0</v>
      </c>
    </row>
    <row r="33" spans="1:5" x14ac:dyDescent="0.2">
      <c r="A33" s="89" t="s">
        <v>562</v>
      </c>
      <c r="B33" s="76" t="s">
        <v>451</v>
      </c>
      <c r="C33" s="165">
        <v>0</v>
      </c>
    </row>
    <row r="34" spans="1:5" x14ac:dyDescent="0.2">
      <c r="A34" s="89" t="s">
        <v>563</v>
      </c>
      <c r="B34" s="76" t="s">
        <v>564</v>
      </c>
      <c r="C34" s="165">
        <v>0</v>
      </c>
    </row>
    <row r="35" spans="1:5" x14ac:dyDescent="0.2">
      <c r="A35" s="89" t="s">
        <v>565</v>
      </c>
      <c r="B35" s="76" t="s">
        <v>566</v>
      </c>
      <c r="C35" s="165">
        <v>0</v>
      </c>
    </row>
    <row r="36" spans="1:5" x14ac:dyDescent="0.2">
      <c r="A36" s="89" t="s">
        <v>567</v>
      </c>
      <c r="B36" s="76" t="s">
        <v>459</v>
      </c>
      <c r="C36" s="165">
        <v>0</v>
      </c>
    </row>
    <row r="37" spans="1:5" x14ac:dyDescent="0.2">
      <c r="A37" s="89" t="s">
        <v>568</v>
      </c>
      <c r="B37" s="84" t="s">
        <v>569</v>
      </c>
      <c r="C37" s="166">
        <v>3892530.55</v>
      </c>
    </row>
    <row r="38" spans="1:5" x14ac:dyDescent="0.2">
      <c r="A38" s="77"/>
      <c r="B38" s="80"/>
      <c r="C38" s="81"/>
    </row>
    <row r="39" spans="1:5" x14ac:dyDescent="0.2">
      <c r="A39" s="82" t="s">
        <v>84</v>
      </c>
      <c r="B39" s="58"/>
      <c r="C39" s="167">
        <f>C5-C7+C30</f>
        <v>125566368.28999999</v>
      </c>
    </row>
    <row r="41" spans="1:5" ht="24.75" customHeight="1" x14ac:dyDescent="0.2">
      <c r="A41" s="191" t="s">
        <v>637</v>
      </c>
      <c r="B41" s="191"/>
      <c r="C41" s="191"/>
    </row>
    <row r="45" spans="1:5" x14ac:dyDescent="0.2">
      <c r="B45" s="171" t="s">
        <v>674</v>
      </c>
      <c r="C45" s="178"/>
      <c r="D45" s="178"/>
      <c r="E45" s="178"/>
    </row>
    <row r="46" spans="1:5" x14ac:dyDescent="0.2">
      <c r="B46" s="172" t="s">
        <v>678</v>
      </c>
      <c r="C46" s="179"/>
      <c r="D46" s="179"/>
      <c r="E46" s="179"/>
    </row>
    <row r="49" spans="2:4" x14ac:dyDescent="0.2">
      <c r="B49" s="178" t="s">
        <v>675</v>
      </c>
      <c r="C49" s="178"/>
      <c r="D49" s="178"/>
    </row>
    <row r="50" spans="2:4" x14ac:dyDescent="0.2">
      <c r="B50" s="179" t="s">
        <v>677</v>
      </c>
      <c r="C50" s="179"/>
      <c r="D50" s="179"/>
    </row>
  </sheetData>
  <mergeCells count="9">
    <mergeCell ref="C45:E45"/>
    <mergeCell ref="C46:E46"/>
    <mergeCell ref="B49:D49"/>
    <mergeCell ref="B50:D50"/>
    <mergeCell ref="A1:C1"/>
    <mergeCell ref="A2:C2"/>
    <mergeCell ref="A3:C3"/>
    <mergeCell ref="A4:C4"/>
    <mergeCell ref="A41:C4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7"/>
  <sheetViews>
    <sheetView topLeftCell="A10" zoomScaleNormal="100" workbookViewId="0">
      <selection activeCell="C54" sqref="C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80" t="s">
        <v>672</v>
      </c>
      <c r="B1" s="199"/>
      <c r="C1" s="199"/>
      <c r="D1" s="199"/>
      <c r="E1" s="199"/>
      <c r="F1" s="199"/>
      <c r="G1" s="27" t="s">
        <v>617</v>
      </c>
      <c r="H1" s="28">
        <v>2022</v>
      </c>
    </row>
    <row r="2" spans="1:10" ht="18.95" customHeight="1" x14ac:dyDescent="0.2">
      <c r="A2" s="180" t="s">
        <v>628</v>
      </c>
      <c r="B2" s="199"/>
      <c r="C2" s="199"/>
      <c r="D2" s="199"/>
      <c r="E2" s="199"/>
      <c r="F2" s="199"/>
      <c r="G2" s="27" t="s">
        <v>618</v>
      </c>
      <c r="H2" s="28" t="s">
        <v>620</v>
      </c>
    </row>
    <row r="3" spans="1:10" ht="18.95" customHeight="1" x14ac:dyDescent="0.2">
      <c r="A3" s="200" t="s">
        <v>673</v>
      </c>
      <c r="B3" s="201"/>
      <c r="C3" s="201"/>
      <c r="D3" s="201"/>
      <c r="E3" s="201"/>
      <c r="F3" s="20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>C35+D35+E35</f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>C38+D38+E38</f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58" spans="1:6" x14ac:dyDescent="0.2">
      <c r="B58" s="171" t="s">
        <v>674</v>
      </c>
      <c r="C58" s="178"/>
      <c r="D58" s="178"/>
      <c r="E58" s="178"/>
    </row>
    <row r="59" spans="1:6" x14ac:dyDescent="0.2">
      <c r="B59" s="172" t="s">
        <v>678</v>
      </c>
      <c r="C59" s="179"/>
      <c r="D59" s="179"/>
      <c r="E59" s="179"/>
    </row>
    <row r="60" spans="1:6" x14ac:dyDescent="0.2">
      <c r="B60" s="39"/>
      <c r="C60" s="39"/>
      <c r="D60" s="39"/>
      <c r="E60" s="39"/>
    </row>
    <row r="61" spans="1:6" x14ac:dyDescent="0.2">
      <c r="B61" s="39"/>
      <c r="C61" s="39"/>
      <c r="D61" s="39"/>
      <c r="E61" s="39"/>
    </row>
    <row r="62" spans="1:6" x14ac:dyDescent="0.2">
      <c r="B62" s="178" t="s">
        <v>675</v>
      </c>
      <c r="C62" s="178"/>
      <c r="D62" s="178"/>
      <c r="E62" s="39"/>
    </row>
    <row r="63" spans="1:6" x14ac:dyDescent="0.2">
      <c r="B63" s="179" t="s">
        <v>677</v>
      </c>
      <c r="C63" s="179"/>
      <c r="D63" s="179"/>
      <c r="E63" s="39"/>
    </row>
    <row r="771" spans="1:10" x14ac:dyDescent="0.2">
      <c r="I771" s="29">
        <v>0</v>
      </c>
      <c r="J771" s="29">
        <v>0</v>
      </c>
    </row>
    <row r="772" spans="1:10" x14ac:dyDescent="0.2">
      <c r="A772" s="29" t="s">
        <v>679</v>
      </c>
      <c r="B772" s="29" t="s">
        <v>680</v>
      </c>
      <c r="C772" s="29" t="s">
        <v>681</v>
      </c>
      <c r="D772" s="29">
        <v>1.1000000000000001</v>
      </c>
      <c r="E772" s="29" t="s">
        <v>682</v>
      </c>
      <c r="F772" s="29">
        <v>35000</v>
      </c>
      <c r="G772" s="29">
        <v>0</v>
      </c>
      <c r="H772" s="29">
        <v>-16500</v>
      </c>
      <c r="I772" s="29">
        <v>0</v>
      </c>
      <c r="J772" s="29">
        <v>0</v>
      </c>
    </row>
    <row r="773" spans="1:10" x14ac:dyDescent="0.2">
      <c r="A773" s="29" t="s">
        <v>679</v>
      </c>
      <c r="B773" s="29" t="s">
        <v>683</v>
      </c>
      <c r="C773" s="29" t="s">
        <v>684</v>
      </c>
      <c r="D773" s="29">
        <v>2.5</v>
      </c>
      <c r="E773" s="29" t="s">
        <v>685</v>
      </c>
      <c r="F773" s="29">
        <v>0</v>
      </c>
      <c r="G773" s="29">
        <v>32000</v>
      </c>
      <c r="H773" s="29">
        <v>0</v>
      </c>
      <c r="I773" s="29">
        <v>32000</v>
      </c>
      <c r="J773" s="29">
        <v>32000</v>
      </c>
    </row>
    <row r="774" spans="1:10" x14ac:dyDescent="0.2">
      <c r="A774" s="29" t="s">
        <v>686</v>
      </c>
      <c r="B774" s="29" t="s">
        <v>687</v>
      </c>
      <c r="C774" s="29" t="s">
        <v>688</v>
      </c>
      <c r="D774" s="29">
        <v>1.5</v>
      </c>
      <c r="E774" s="29" t="s">
        <v>689</v>
      </c>
      <c r="F774" s="29">
        <v>7000</v>
      </c>
      <c r="G774" s="29">
        <v>0</v>
      </c>
      <c r="H774" s="29">
        <v>0</v>
      </c>
      <c r="I774" s="29">
        <v>2500.0100000000002</v>
      </c>
      <c r="J774" s="29">
        <v>2500.0100000000002</v>
      </c>
    </row>
    <row r="775" spans="1:10" x14ac:dyDescent="0.2">
      <c r="A775" s="29" t="s">
        <v>690</v>
      </c>
      <c r="B775" s="29" t="s">
        <v>687</v>
      </c>
      <c r="C775" s="29" t="s">
        <v>691</v>
      </c>
      <c r="D775" s="29">
        <v>1.1000000000000001</v>
      </c>
      <c r="E775" s="29" t="s">
        <v>692</v>
      </c>
      <c r="F775" s="29">
        <v>60000</v>
      </c>
      <c r="G775" s="29">
        <v>0</v>
      </c>
      <c r="H775" s="29">
        <v>-19295.009999999998</v>
      </c>
      <c r="I775" s="29">
        <v>40704.99</v>
      </c>
      <c r="J775" s="29">
        <v>40704.99</v>
      </c>
    </row>
    <row r="776" spans="1:10" x14ac:dyDescent="0.2">
      <c r="A776" s="29" t="s">
        <v>690</v>
      </c>
      <c r="B776" s="29" t="s">
        <v>683</v>
      </c>
      <c r="C776" s="29" t="s">
        <v>693</v>
      </c>
      <c r="D776" s="29">
        <v>2.6</v>
      </c>
      <c r="E776" s="29" t="s">
        <v>694</v>
      </c>
      <c r="F776" s="29">
        <v>0</v>
      </c>
      <c r="G776" s="29">
        <v>19761</v>
      </c>
      <c r="H776" s="29">
        <v>0</v>
      </c>
      <c r="I776" s="29">
        <v>19761</v>
      </c>
      <c r="J776" s="29">
        <v>19761</v>
      </c>
    </row>
    <row r="777" spans="1:10" x14ac:dyDescent="0.2">
      <c r="A777" s="29" t="s">
        <v>695</v>
      </c>
      <c r="B777" s="29" t="s">
        <v>687</v>
      </c>
      <c r="C777" s="29" t="s">
        <v>691</v>
      </c>
      <c r="D777" s="29">
        <v>1.5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B62:D62"/>
    <mergeCell ref="B63:D63"/>
    <mergeCell ref="A1:F1"/>
    <mergeCell ref="A2:F2"/>
    <mergeCell ref="A3:F3"/>
    <mergeCell ref="C58:E58"/>
    <mergeCell ref="C59:E59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4" t="s">
        <v>50</v>
      </c>
      <c r="C1" s="115"/>
      <c r="D1" s="115"/>
      <c r="E1" s="116"/>
    </row>
    <row r="2" spans="1:8" ht="15" customHeight="1" x14ac:dyDescent="0.2">
      <c r="A2" s="2" t="s">
        <v>31</v>
      </c>
    </row>
    <row r="3" spans="1:8" x14ac:dyDescent="0.2">
      <c r="A3" s="1"/>
    </row>
    <row r="4" spans="1:8" s="118" customFormat="1" x14ac:dyDescent="0.2">
      <c r="A4" s="117" t="s">
        <v>33</v>
      </c>
    </row>
    <row r="5" spans="1:8" s="118" customFormat="1" ht="39.950000000000003" customHeight="1" x14ac:dyDescent="0.2">
      <c r="A5" s="202" t="s">
        <v>34</v>
      </c>
      <c r="B5" s="202"/>
      <c r="C5" s="202"/>
      <c r="D5" s="202"/>
      <c r="E5" s="202"/>
      <c r="H5" s="119"/>
    </row>
    <row r="6" spans="1:8" s="118" customFormat="1" x14ac:dyDescent="0.2">
      <c r="A6" s="120"/>
      <c r="B6" s="120"/>
      <c r="C6" s="120"/>
      <c r="D6" s="120"/>
      <c r="H6" s="119"/>
    </row>
    <row r="7" spans="1:8" s="118" customFormat="1" ht="12.75" x14ac:dyDescent="0.2">
      <c r="A7" s="119" t="s">
        <v>35</v>
      </c>
      <c r="B7" s="119"/>
      <c r="C7" s="119"/>
      <c r="D7" s="119"/>
    </row>
    <row r="8" spans="1:8" s="118" customFormat="1" x14ac:dyDescent="0.2">
      <c r="A8" s="119"/>
      <c r="B8" s="119"/>
      <c r="C8" s="119"/>
      <c r="D8" s="119"/>
    </row>
    <row r="9" spans="1:8" s="118" customFormat="1" x14ac:dyDescent="0.2">
      <c r="A9" s="133" t="s">
        <v>125</v>
      </c>
      <c r="B9" s="119"/>
      <c r="C9" s="119"/>
      <c r="D9" s="119"/>
    </row>
    <row r="10" spans="1:8" s="118" customFormat="1" ht="26.1" customHeight="1" x14ac:dyDescent="0.2">
      <c r="A10" s="121" t="s">
        <v>600</v>
      </c>
      <c r="B10" s="203" t="s">
        <v>36</v>
      </c>
      <c r="C10" s="203"/>
      <c r="D10" s="203"/>
      <c r="E10" s="203"/>
    </row>
    <row r="11" spans="1:8" s="118" customFormat="1" ht="12.95" customHeight="1" x14ac:dyDescent="0.2">
      <c r="A11" s="122" t="s">
        <v>601</v>
      </c>
      <c r="B11" s="123" t="s">
        <v>37</v>
      </c>
      <c r="C11" s="123"/>
      <c r="D11" s="123"/>
      <c r="E11" s="123"/>
    </row>
    <row r="12" spans="1:8" s="118" customFormat="1" ht="26.1" customHeight="1" x14ac:dyDescent="0.2">
      <c r="A12" s="122" t="s">
        <v>602</v>
      </c>
      <c r="B12" s="203" t="s">
        <v>38</v>
      </c>
      <c r="C12" s="203"/>
      <c r="D12" s="203"/>
      <c r="E12" s="203"/>
    </row>
    <row r="13" spans="1:8" s="118" customFormat="1" ht="26.1" customHeight="1" x14ac:dyDescent="0.2">
      <c r="A13" s="122" t="s">
        <v>603</v>
      </c>
      <c r="B13" s="203" t="s">
        <v>39</v>
      </c>
      <c r="C13" s="203"/>
      <c r="D13" s="203"/>
      <c r="E13" s="203"/>
    </row>
    <row r="14" spans="1:8" s="118" customFormat="1" ht="11.25" customHeight="1" x14ac:dyDescent="0.2">
      <c r="A14" s="124"/>
      <c r="B14" s="125"/>
      <c r="C14" s="125"/>
      <c r="D14" s="125"/>
      <c r="E14" s="125"/>
    </row>
    <row r="15" spans="1:8" s="118" customFormat="1" ht="39" customHeight="1" x14ac:dyDescent="0.2">
      <c r="A15" s="121" t="s">
        <v>604</v>
      </c>
      <c r="B15" s="123" t="s">
        <v>40</v>
      </c>
    </row>
    <row r="16" spans="1:8" s="118" customFormat="1" ht="12.95" customHeight="1" x14ac:dyDescent="0.2">
      <c r="A16" s="122" t="s">
        <v>605</v>
      </c>
    </row>
    <row r="17" spans="1:4" s="118" customFormat="1" ht="12.95" customHeight="1" x14ac:dyDescent="0.2">
      <c r="A17" s="123"/>
    </row>
    <row r="18" spans="1:4" s="118" customFormat="1" ht="12.95" customHeight="1" x14ac:dyDescent="0.2">
      <c r="A18" s="133" t="s">
        <v>97</v>
      </c>
    </row>
    <row r="19" spans="1:4" s="118" customFormat="1" ht="12.95" customHeight="1" x14ac:dyDescent="0.2">
      <c r="A19" s="126" t="s">
        <v>606</v>
      </c>
    </row>
    <row r="20" spans="1:4" s="118" customFormat="1" ht="12.95" customHeight="1" x14ac:dyDescent="0.2">
      <c r="A20" s="126" t="s">
        <v>607</v>
      </c>
    </row>
    <row r="21" spans="1:4" s="118" customFormat="1" x14ac:dyDescent="0.2">
      <c r="A21" s="119"/>
    </row>
    <row r="22" spans="1:4" s="118" customFormat="1" x14ac:dyDescent="0.2">
      <c r="A22" s="119" t="s">
        <v>520</v>
      </c>
      <c r="B22" s="119"/>
      <c r="C22" s="119"/>
      <c r="D22" s="119"/>
    </row>
    <row r="23" spans="1:4" s="118" customFormat="1" x14ac:dyDescent="0.2">
      <c r="A23" s="119" t="s">
        <v>521</v>
      </c>
      <c r="B23" s="119"/>
      <c r="C23" s="119"/>
      <c r="D23" s="119"/>
    </row>
    <row r="24" spans="1:4" s="118" customFormat="1" x14ac:dyDescent="0.2">
      <c r="A24" s="119" t="s">
        <v>522</v>
      </c>
      <c r="B24" s="119"/>
      <c r="C24" s="119"/>
      <c r="D24" s="119"/>
    </row>
    <row r="25" spans="1:4" s="118" customFormat="1" x14ac:dyDescent="0.2">
      <c r="A25" s="119" t="s">
        <v>523</v>
      </c>
      <c r="B25" s="119"/>
      <c r="C25" s="119"/>
      <c r="D25" s="119"/>
    </row>
    <row r="26" spans="1:4" s="118" customFormat="1" x14ac:dyDescent="0.2">
      <c r="A26" s="119" t="s">
        <v>524</v>
      </c>
      <c r="B26" s="119"/>
      <c r="C26" s="119"/>
      <c r="D26" s="119"/>
    </row>
    <row r="27" spans="1:4" s="118" customFormat="1" x14ac:dyDescent="0.2">
      <c r="A27" s="119"/>
      <c r="B27" s="119"/>
      <c r="C27" s="119"/>
      <c r="D27" s="119"/>
    </row>
    <row r="28" spans="1:4" s="118" customFormat="1" ht="12" x14ac:dyDescent="0.2">
      <c r="A28" s="124" t="s">
        <v>98</v>
      </c>
      <c r="B28" s="119"/>
      <c r="C28" s="119"/>
      <c r="D28" s="119"/>
    </row>
    <row r="29" spans="1:4" s="118" customFormat="1" x14ac:dyDescent="0.2">
      <c r="A29" s="119"/>
      <c r="B29" s="119"/>
      <c r="C29" s="119"/>
      <c r="D29" s="11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8"/>
  <sheetViews>
    <sheetView zoomScale="106" zoomScaleNormal="106" workbookViewId="0">
      <selection sqref="A1:I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6" t="s">
        <v>672</v>
      </c>
      <c r="B1" s="177"/>
      <c r="C1" s="177"/>
      <c r="D1" s="177"/>
      <c r="E1" s="177"/>
      <c r="F1" s="177"/>
      <c r="G1" s="14" t="s">
        <v>617</v>
      </c>
      <c r="H1" s="25">
        <v>2022</v>
      </c>
    </row>
    <row r="2" spans="1:8" s="16" customFormat="1" ht="18.95" customHeight="1" x14ac:dyDescent="0.25">
      <c r="A2" s="176" t="s">
        <v>621</v>
      </c>
      <c r="B2" s="177"/>
      <c r="C2" s="177"/>
      <c r="D2" s="177"/>
      <c r="E2" s="177"/>
      <c r="F2" s="177"/>
      <c r="G2" s="14" t="s">
        <v>618</v>
      </c>
      <c r="H2" s="25" t="s">
        <v>620</v>
      </c>
    </row>
    <row r="3" spans="1:8" s="16" customFormat="1" ht="18.95" customHeight="1" x14ac:dyDescent="0.25">
      <c r="A3" s="176" t="s">
        <v>673</v>
      </c>
      <c r="B3" s="177"/>
      <c r="C3" s="177"/>
      <c r="D3" s="177"/>
      <c r="E3" s="177"/>
      <c r="F3" s="177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441080.79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26607.99</v>
      </c>
      <c r="D15" s="24">
        <v>34557.47</v>
      </c>
      <c r="E15" s="24">
        <v>41643.72</v>
      </c>
      <c r="F15" s="24">
        <v>44633.26</v>
      </c>
      <c r="G15" s="24">
        <v>52433.29</v>
      </c>
    </row>
    <row r="16" spans="1:8" x14ac:dyDescent="0.2">
      <c r="A16" s="22">
        <v>1124</v>
      </c>
      <c r="B16" s="20" t="s">
        <v>202</v>
      </c>
      <c r="C16" s="24">
        <v>75575.759999999995</v>
      </c>
      <c r="D16" s="24">
        <v>75575.759999999995</v>
      </c>
      <c r="E16" s="24">
        <v>75575.759999999995</v>
      </c>
      <c r="F16" s="24">
        <v>75575.759999999995</v>
      </c>
      <c r="G16" s="24">
        <v>75575.759999999995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930937.19</v>
      </c>
      <c r="D20" s="24">
        <v>930937.19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15000</v>
      </c>
      <c r="D21" s="24">
        <v>15000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30.48</v>
      </c>
      <c r="D22" s="24">
        <v>30.48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10380283.039999999</v>
      </c>
      <c r="D23" s="24">
        <v>10380283.039999999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4887867.1100000003</v>
      </c>
      <c r="D24" s="24">
        <v>4887867.1100000003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3500</v>
      </c>
      <c r="D25" s="24">
        <v>3500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11150583.369999999</v>
      </c>
      <c r="D27" s="24">
        <v>11150583.369999999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79173768.870000005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4485000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5392972.71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64242367.780000001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5053428.38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38500468.890000001</v>
      </c>
      <c r="D62" s="24">
        <f>SUM(D63:D70)</f>
        <v>1816241.23</v>
      </c>
      <c r="E62" s="24">
        <f>SUM(E63:E70)</f>
        <v>-9811585.3100000005</v>
      </c>
    </row>
    <row r="63" spans="1:9" x14ac:dyDescent="0.2">
      <c r="A63" s="22">
        <v>1241</v>
      </c>
      <c r="B63" s="20" t="s">
        <v>239</v>
      </c>
      <c r="C63" s="24">
        <v>6067669.9900000002</v>
      </c>
      <c r="D63" s="24">
        <v>270144.86</v>
      </c>
      <c r="E63" s="24">
        <v>-2384278.35</v>
      </c>
    </row>
    <row r="64" spans="1:9" x14ac:dyDescent="0.2">
      <c r="A64" s="22">
        <v>1242</v>
      </c>
      <c r="B64" s="20" t="s">
        <v>240</v>
      </c>
      <c r="C64" s="24">
        <v>996005.56</v>
      </c>
      <c r="D64" s="24">
        <v>123278.31</v>
      </c>
      <c r="E64" s="24">
        <v>-544092.68000000005</v>
      </c>
    </row>
    <row r="65" spans="1:9" x14ac:dyDescent="0.2">
      <c r="A65" s="22">
        <v>1243</v>
      </c>
      <c r="B65" s="20" t="s">
        <v>241</v>
      </c>
      <c r="C65" s="24">
        <v>975000</v>
      </c>
      <c r="D65" s="24">
        <v>195000</v>
      </c>
      <c r="E65" s="24">
        <v>-325000</v>
      </c>
    </row>
    <row r="66" spans="1:9" x14ac:dyDescent="0.2">
      <c r="A66" s="22">
        <v>1244</v>
      </c>
      <c r="B66" s="20" t="s">
        <v>242</v>
      </c>
      <c r="C66" s="24">
        <v>20040613.920000002</v>
      </c>
      <c r="D66" s="24">
        <v>858176.06</v>
      </c>
      <c r="E66" s="24">
        <v>-5085697.3600000003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10112980.42</v>
      </c>
      <c r="D68" s="24">
        <v>369642</v>
      </c>
      <c r="E68" s="24">
        <v>-1472516.92</v>
      </c>
    </row>
    <row r="69" spans="1:9" x14ac:dyDescent="0.2">
      <c r="A69" s="22">
        <v>1247</v>
      </c>
      <c r="B69" s="20" t="s">
        <v>245</v>
      </c>
      <c r="C69" s="24">
        <v>302749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5450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881934</v>
      </c>
      <c r="D74" s="24">
        <f>SUM(D75:D79)</f>
        <v>49028.4</v>
      </c>
      <c r="E74" s="24">
        <f>SUM(E75:E79)</f>
        <v>313788.34999999998</v>
      </c>
    </row>
    <row r="75" spans="1:9" x14ac:dyDescent="0.2">
      <c r="A75" s="22">
        <v>1251</v>
      </c>
      <c r="B75" s="20" t="s">
        <v>249</v>
      </c>
      <c r="C75" s="24">
        <v>330600</v>
      </c>
      <c r="D75" s="24">
        <v>33060</v>
      </c>
      <c r="E75" s="24">
        <v>176320.01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551334</v>
      </c>
      <c r="D78" s="24">
        <v>15968.4</v>
      </c>
      <c r="E78" s="24">
        <v>137468.34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566803.56000000006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566803.56000000006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22890693.530000001</v>
      </c>
      <c r="D110" s="24">
        <f>SUM(D111:D119)</f>
        <v>22890693.530000001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61387.86</v>
      </c>
      <c r="D111" s="24">
        <f>C111</f>
        <v>61387.86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2154257.04</v>
      </c>
      <c r="D112" s="24">
        <f t="shared" ref="D112:D119" si="0">C112</f>
        <v>2154257.04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10984279.859999999</v>
      </c>
      <c r="D113" s="24">
        <f t="shared" si="0"/>
        <v>10984279.859999999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133890.01</v>
      </c>
      <c r="D114" s="24">
        <f t="shared" si="0"/>
        <v>133890.01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-131553.51999999999</v>
      </c>
      <c r="D115" s="24">
        <f t="shared" si="0"/>
        <v>-131553.51999999999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0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1061504.43</v>
      </c>
      <c r="D117" s="24">
        <f t="shared" si="0"/>
        <v>1061504.43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0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8626927.8499999996</v>
      </c>
      <c r="D119" s="24">
        <f t="shared" si="0"/>
        <v>8626927.8499999996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>SUM(D121:D123)</f>
        <v>0</v>
      </c>
      <c r="E120" s="24">
        <f>SUM(E121:E123)</f>
        <v>0</v>
      </c>
      <c r="F120" s="24">
        <f>SUM(F121:F123)</f>
        <v>0</v>
      </c>
      <c r="G120" s="24">
        <f>SUM(G121:G123)</f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>C123</f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5" x14ac:dyDescent="0.2">
      <c r="A145" s="22">
        <v>2199</v>
      </c>
      <c r="B145" s="20" t="s">
        <v>300</v>
      </c>
      <c r="C145" s="24">
        <v>0</v>
      </c>
    </row>
    <row r="146" spans="1:5" x14ac:dyDescent="0.2">
      <c r="A146" s="22">
        <v>2240</v>
      </c>
      <c r="B146" s="20" t="s">
        <v>301</v>
      </c>
      <c r="C146" s="24">
        <f>SUM(C147:C149)</f>
        <v>0</v>
      </c>
    </row>
    <row r="147" spans="1:5" x14ac:dyDescent="0.2">
      <c r="A147" s="22">
        <v>2241</v>
      </c>
      <c r="B147" s="20" t="s">
        <v>302</v>
      </c>
      <c r="C147" s="24">
        <v>0</v>
      </c>
    </row>
    <row r="148" spans="1:5" x14ac:dyDescent="0.2">
      <c r="A148" s="22">
        <v>2242</v>
      </c>
      <c r="B148" s="20" t="s">
        <v>303</v>
      </c>
      <c r="C148" s="24">
        <v>0</v>
      </c>
    </row>
    <row r="149" spans="1:5" x14ac:dyDescent="0.2">
      <c r="A149" s="22">
        <v>2249</v>
      </c>
      <c r="B149" s="20" t="s">
        <v>304</v>
      </c>
      <c r="C149" s="24">
        <v>0</v>
      </c>
    </row>
    <row r="151" spans="1:5" x14ac:dyDescent="0.2">
      <c r="B151" s="20" t="s">
        <v>637</v>
      </c>
    </row>
    <row r="154" spans="1:5" x14ac:dyDescent="0.2">
      <c r="B154" s="168" t="s">
        <v>674</v>
      </c>
      <c r="D154" s="178" t="s">
        <v>675</v>
      </c>
      <c r="E154" s="178"/>
    </row>
    <row r="155" spans="1:5" x14ac:dyDescent="0.2">
      <c r="B155" s="22" t="s">
        <v>676</v>
      </c>
      <c r="D155" s="179" t="s">
        <v>677</v>
      </c>
      <c r="E155" s="179"/>
    </row>
    <row r="777" spans="1:10" x14ac:dyDescent="0.2">
      <c r="F777" s="20">
        <v>112000</v>
      </c>
      <c r="G777" s="20">
        <v>17000</v>
      </c>
      <c r="H777" s="20">
        <v>-22113.97</v>
      </c>
      <c r="I777" s="20">
        <v>107436.03</v>
      </c>
      <c r="J777" s="20">
        <v>106886.03</v>
      </c>
    </row>
    <row r="778" spans="1:10" x14ac:dyDescent="0.2">
      <c r="A778" s="20" t="s">
        <v>696</v>
      </c>
      <c r="B778" s="20" t="s">
        <v>687</v>
      </c>
      <c r="C778" s="20" t="s">
        <v>697</v>
      </c>
      <c r="D778" s="20">
        <v>1.5</v>
      </c>
      <c r="E778" s="20" t="s">
        <v>698</v>
      </c>
      <c r="F778" s="20">
        <v>100000</v>
      </c>
      <c r="G778" s="20">
        <v>0</v>
      </c>
      <c r="H778" s="20">
        <v>-100000</v>
      </c>
      <c r="I778" s="20">
        <v>0</v>
      </c>
      <c r="J778" s="20">
        <v>0</v>
      </c>
    </row>
    <row r="779" spans="1:10" x14ac:dyDescent="0.2">
      <c r="A779" s="20" t="s">
        <v>699</v>
      </c>
      <c r="B779" s="20" t="s">
        <v>687</v>
      </c>
      <c r="C779" s="20" t="s">
        <v>700</v>
      </c>
      <c r="D779" s="20">
        <v>2.5</v>
      </c>
      <c r="E779" s="20" t="s">
        <v>701</v>
      </c>
      <c r="F779" s="20">
        <v>500000</v>
      </c>
      <c r="G779" s="20">
        <v>0</v>
      </c>
      <c r="H779" s="20">
        <v>-234175.03</v>
      </c>
      <c r="I779" s="20">
        <v>265824.96999999997</v>
      </c>
      <c r="J779" s="20">
        <v>265824.96999999997</v>
      </c>
    </row>
    <row r="780" spans="1:10" x14ac:dyDescent="0.2">
      <c r="A780" s="20" t="s">
        <v>699</v>
      </c>
      <c r="B780" s="20" t="s">
        <v>687</v>
      </c>
      <c r="C780" s="20" t="s">
        <v>702</v>
      </c>
      <c r="D780" s="20">
        <v>1.5</v>
      </c>
      <c r="E780" s="20" t="s">
        <v>703</v>
      </c>
      <c r="F780" s="20">
        <v>0</v>
      </c>
      <c r="G780" s="20">
        <v>211329</v>
      </c>
      <c r="H780" s="20">
        <v>0</v>
      </c>
      <c r="I780" s="20">
        <v>204867.61</v>
      </c>
      <c r="J780" s="20">
        <v>204867.61</v>
      </c>
    </row>
    <row r="781" spans="1:10" x14ac:dyDescent="0.2">
      <c r="A781" s="20" t="s">
        <v>704</v>
      </c>
      <c r="B781" s="20" t="s">
        <v>687</v>
      </c>
      <c r="C781" s="20" t="s">
        <v>691</v>
      </c>
      <c r="D781" s="20">
        <v>1.5</v>
      </c>
      <c r="E781" s="20" t="s">
        <v>692</v>
      </c>
      <c r="F781" s="20">
        <v>0</v>
      </c>
      <c r="G781" s="20">
        <v>8000</v>
      </c>
      <c r="H781" s="20">
        <v>-8000</v>
      </c>
      <c r="I781" s="20">
        <v>0</v>
      </c>
      <c r="J781" s="20">
        <v>0</v>
      </c>
    </row>
    <row r="782" spans="1:10" x14ac:dyDescent="0.2">
      <c r="A782" s="20" t="s">
        <v>704</v>
      </c>
      <c r="B782" s="20" t="s">
        <v>687</v>
      </c>
      <c r="C782" s="20" t="s">
        <v>705</v>
      </c>
      <c r="D782" s="20">
        <v>1.5</v>
      </c>
      <c r="E782" s="20" t="s">
        <v>706</v>
      </c>
      <c r="F782" s="20">
        <v>6000</v>
      </c>
      <c r="G782" s="20">
        <v>0</v>
      </c>
      <c r="H782" s="20">
        <v>-6000</v>
      </c>
      <c r="I782" s="20">
        <v>0</v>
      </c>
      <c r="J782" s="20">
        <v>0</v>
      </c>
    </row>
    <row r="783" spans="1:10" x14ac:dyDescent="0.2">
      <c r="A783" s="20" t="s">
        <v>707</v>
      </c>
      <c r="B783" s="20" t="s">
        <v>687</v>
      </c>
      <c r="C783" s="20" t="s">
        <v>708</v>
      </c>
      <c r="D783" s="20">
        <v>1.1000000000000001</v>
      </c>
      <c r="E783" s="20" t="s">
        <v>709</v>
      </c>
      <c r="F783" s="20">
        <v>50000</v>
      </c>
      <c r="G783" s="20">
        <v>0</v>
      </c>
      <c r="H783" s="20">
        <v>-35245.5</v>
      </c>
      <c r="I783" s="20">
        <v>0</v>
      </c>
      <c r="J783" s="20">
        <v>0</v>
      </c>
    </row>
    <row r="784" spans="1:10" x14ac:dyDescent="0.2">
      <c r="A784" s="20" t="s">
        <v>707</v>
      </c>
      <c r="B784" s="20" t="s">
        <v>687</v>
      </c>
      <c r="C784" s="20" t="s">
        <v>700</v>
      </c>
      <c r="D784" s="20">
        <v>2.5</v>
      </c>
      <c r="E784" s="20" t="s">
        <v>701</v>
      </c>
      <c r="F784" s="20">
        <v>150000</v>
      </c>
      <c r="G784" s="20">
        <v>0</v>
      </c>
      <c r="H784" s="20">
        <v>-150000</v>
      </c>
      <c r="I784" s="20">
        <v>0</v>
      </c>
      <c r="J784" s="20">
        <v>0</v>
      </c>
    </row>
    <row r="785" spans="1:10" x14ac:dyDescent="0.2">
      <c r="A785" s="20" t="s">
        <v>710</v>
      </c>
      <c r="B785" s="20" t="s">
        <v>687</v>
      </c>
      <c r="C785" s="20" t="s">
        <v>711</v>
      </c>
      <c r="D785" s="20">
        <v>1.1000000000000001</v>
      </c>
      <c r="E785" s="20" t="s">
        <v>712</v>
      </c>
      <c r="F785" s="20">
        <v>44500</v>
      </c>
      <c r="G785" s="20">
        <v>20000</v>
      </c>
      <c r="H785" s="20">
        <v>-16598.009999999998</v>
      </c>
      <c r="I785" s="20">
        <v>47901.99</v>
      </c>
      <c r="J785" s="20">
        <v>47901.99</v>
      </c>
    </row>
    <row r="786" spans="1:10" x14ac:dyDescent="0.2">
      <c r="A786" s="20" t="s">
        <v>710</v>
      </c>
      <c r="B786" s="20" t="s">
        <v>687</v>
      </c>
      <c r="C786" s="20" t="s">
        <v>713</v>
      </c>
      <c r="D786" s="20">
        <v>1.5</v>
      </c>
      <c r="E786" s="20" t="s">
        <v>714</v>
      </c>
      <c r="F786" s="20">
        <v>10000</v>
      </c>
      <c r="G786" s="20">
        <v>0</v>
      </c>
      <c r="H786" s="20">
        <v>-5000</v>
      </c>
      <c r="I786" s="20">
        <v>0</v>
      </c>
      <c r="J786" s="20">
        <v>0</v>
      </c>
    </row>
    <row r="787" spans="1:10" x14ac:dyDescent="0.2">
      <c r="A787" s="20" t="s">
        <v>710</v>
      </c>
      <c r="B787" s="20" t="s">
        <v>687</v>
      </c>
      <c r="C787" s="20" t="s">
        <v>700</v>
      </c>
      <c r="D787" s="20">
        <v>1.1000000000000001</v>
      </c>
      <c r="E787" s="20" t="s">
        <v>701</v>
      </c>
      <c r="F787" s="20">
        <v>10000</v>
      </c>
      <c r="G787" s="20">
        <v>30000</v>
      </c>
      <c r="H787" s="20">
        <v>-795.08</v>
      </c>
      <c r="I787" s="20">
        <v>15409</v>
      </c>
      <c r="J787" s="20">
        <v>15409</v>
      </c>
    </row>
    <row r="788" spans="1:10" x14ac:dyDescent="0.2">
      <c r="A788" s="20" t="s">
        <v>710</v>
      </c>
      <c r="B788" s="20" t="s">
        <v>687</v>
      </c>
      <c r="C788" s="20" t="s">
        <v>705</v>
      </c>
      <c r="D788" s="20">
        <v>1.5</v>
      </c>
      <c r="E788" s="20" t="s">
        <v>706</v>
      </c>
      <c r="F788" s="20">
        <v>0</v>
      </c>
      <c r="G788" s="20">
        <v>41000</v>
      </c>
      <c r="H788" s="20">
        <v>0</v>
      </c>
      <c r="I788" s="20">
        <v>0</v>
      </c>
      <c r="J788" s="20">
        <v>0</v>
      </c>
    </row>
    <row r="789" spans="1:10" x14ac:dyDescent="0.2">
      <c r="A789" s="20" t="s">
        <v>715</v>
      </c>
      <c r="B789" s="20" t="s">
        <v>687</v>
      </c>
      <c r="C789" s="20" t="s">
        <v>702</v>
      </c>
      <c r="D789" s="20">
        <v>1.5</v>
      </c>
      <c r="E789" s="20" t="s">
        <v>716</v>
      </c>
      <c r="F789" s="20">
        <v>0</v>
      </c>
      <c r="G789" s="20">
        <v>3000000</v>
      </c>
    </row>
    <row r="794" spans="1:10" x14ac:dyDescent="0.2">
      <c r="J794" s="20">
        <v>1194904.29</v>
      </c>
    </row>
    <row r="795" spans="1:10" x14ac:dyDescent="0.2">
      <c r="A795" s="20" t="s">
        <v>717</v>
      </c>
      <c r="B795" s="20" t="s">
        <v>680</v>
      </c>
      <c r="C795" s="20" t="s">
        <v>681</v>
      </c>
      <c r="D795" s="20">
        <v>1.1000000000000001</v>
      </c>
      <c r="E795" s="20" t="s">
        <v>682</v>
      </c>
      <c r="F795" s="20">
        <v>0</v>
      </c>
      <c r="G795" s="20">
        <v>859697.83</v>
      </c>
      <c r="H795" s="20">
        <v>0</v>
      </c>
      <c r="I795" s="20">
        <v>848998.63</v>
      </c>
      <c r="J795" s="20">
        <v>848998.63</v>
      </c>
    </row>
    <row r="796" spans="1:10" x14ac:dyDescent="0.2">
      <c r="A796" s="20" t="s">
        <v>717</v>
      </c>
      <c r="B796" s="20" t="s">
        <v>680</v>
      </c>
      <c r="C796" s="20" t="s">
        <v>681</v>
      </c>
      <c r="D796" s="20">
        <v>1.5</v>
      </c>
      <c r="E796" s="20" t="s">
        <v>682</v>
      </c>
      <c r="F796" s="20">
        <v>0</v>
      </c>
      <c r="G796" s="20">
        <v>571408.24</v>
      </c>
      <c r="H796" s="20">
        <v>0</v>
      </c>
      <c r="I796" s="20">
        <v>564488.51</v>
      </c>
      <c r="J796" s="20">
        <v>564488.51</v>
      </c>
    </row>
    <row r="797" spans="1:10" x14ac:dyDescent="0.2">
      <c r="A797" s="20" t="s">
        <v>717</v>
      </c>
      <c r="B797" s="20" t="s">
        <v>683</v>
      </c>
      <c r="C797" s="20" t="s">
        <v>681</v>
      </c>
      <c r="D797" s="20">
        <v>2.6</v>
      </c>
      <c r="E797" s="20" t="s">
        <v>682</v>
      </c>
      <c r="F797" s="20">
        <v>0</v>
      </c>
      <c r="G797" s="20">
        <v>1641423.48</v>
      </c>
      <c r="H797" s="20">
        <v>-483609.78</v>
      </c>
      <c r="I797" s="20">
        <v>0</v>
      </c>
      <c r="J797" s="20">
        <v>0</v>
      </c>
    </row>
    <row r="798" spans="1:10" x14ac:dyDescent="0.2">
      <c r="A798" s="20" t="s">
        <v>718</v>
      </c>
      <c r="B798" s="20" t="s">
        <v>683</v>
      </c>
      <c r="C798" s="20" t="s">
        <v>700</v>
      </c>
      <c r="D798" s="20">
        <v>1.1000000000000001</v>
      </c>
      <c r="E798" s="20" t="s">
        <v>682</v>
      </c>
      <c r="F798" s="20">
        <v>0</v>
      </c>
      <c r="G798" s="20">
        <v>121564.07</v>
      </c>
      <c r="H798" s="20">
        <v>0</v>
      </c>
      <c r="I798" s="20">
        <v>121564.07</v>
      </c>
      <c r="J798" s="20">
        <v>121564.07</v>
      </c>
    </row>
    <row r="799" spans="1:10" x14ac:dyDescent="0.2">
      <c r="A799" s="20" t="s">
        <v>718</v>
      </c>
      <c r="B799" s="20" t="s">
        <v>683</v>
      </c>
      <c r="C799" s="20" t="s">
        <v>700</v>
      </c>
      <c r="D799" s="20">
        <v>2.5</v>
      </c>
      <c r="E799" s="20" t="s">
        <v>682</v>
      </c>
      <c r="F799" s="20">
        <v>0</v>
      </c>
      <c r="G799" s="20">
        <v>4182072.2</v>
      </c>
      <c r="H799" s="20">
        <v>-581235.47</v>
      </c>
      <c r="I799" s="20">
        <v>3600836.73</v>
      </c>
      <c r="J799" s="20">
        <v>3600836.73</v>
      </c>
    </row>
    <row r="800" spans="1:10" x14ac:dyDescent="0.2">
      <c r="A800" s="20" t="s">
        <v>719</v>
      </c>
      <c r="B800" s="20" t="s">
        <v>680</v>
      </c>
      <c r="C800" s="20" t="s">
        <v>681</v>
      </c>
      <c r="D800" s="20">
        <v>1.5</v>
      </c>
      <c r="E800" s="20" t="s">
        <v>682</v>
      </c>
      <c r="F800" s="20">
        <v>0</v>
      </c>
      <c r="G800" s="20">
        <v>2363260.1800000002</v>
      </c>
      <c r="H800" s="20">
        <v>0</v>
      </c>
      <c r="I800" s="20">
        <v>2148576.87</v>
      </c>
      <c r="J800" s="20">
        <v>1902140.94</v>
      </c>
    </row>
    <row r="801" spans="1:10" x14ac:dyDescent="0.2">
      <c r="A801" s="20" t="s">
        <v>719</v>
      </c>
      <c r="B801" s="20" t="s">
        <v>680</v>
      </c>
      <c r="C801" s="20" t="s">
        <v>681</v>
      </c>
      <c r="D801" s="20">
        <v>2.5</v>
      </c>
      <c r="E801" s="20" t="s">
        <v>682</v>
      </c>
      <c r="F801" s="20">
        <v>0</v>
      </c>
      <c r="G801" s="20">
        <v>3565690.34</v>
      </c>
      <c r="H801" s="20">
        <v>0</v>
      </c>
      <c r="I801" s="20">
        <v>3565690.34</v>
      </c>
      <c r="J801" s="20">
        <v>1716430.26</v>
      </c>
    </row>
    <row r="802" spans="1:10" x14ac:dyDescent="0.2">
      <c r="A802" s="20" t="s">
        <v>719</v>
      </c>
      <c r="B802" s="20" t="s">
        <v>683</v>
      </c>
      <c r="C802" s="20" t="s">
        <v>681</v>
      </c>
      <c r="D802" s="20">
        <v>1.5</v>
      </c>
      <c r="E802" s="20" t="s">
        <v>682</v>
      </c>
      <c r="F802" s="20">
        <v>0</v>
      </c>
      <c r="G802" s="20">
        <v>5168000</v>
      </c>
      <c r="H802" s="20">
        <v>-168000</v>
      </c>
      <c r="I802" s="20">
        <v>385797.59</v>
      </c>
      <c r="J802" s="20">
        <v>0</v>
      </c>
    </row>
    <row r="803" spans="1:10" x14ac:dyDescent="0.2">
      <c r="A803" s="20" t="s">
        <v>719</v>
      </c>
      <c r="B803" s="20" t="s">
        <v>683</v>
      </c>
      <c r="C803" s="20" t="s">
        <v>681</v>
      </c>
      <c r="D803" s="20">
        <v>2.5</v>
      </c>
      <c r="E803" s="20" t="s">
        <v>682</v>
      </c>
      <c r="F803" s="20">
        <v>0</v>
      </c>
      <c r="G803" s="20">
        <v>8478041.6899999995</v>
      </c>
      <c r="H803" s="20">
        <v>-6633400.8300000001</v>
      </c>
      <c r="I803" s="20">
        <v>1844640.86</v>
      </c>
      <c r="J803" s="20">
        <v>461927.72</v>
      </c>
    </row>
    <row r="804" spans="1:10" x14ac:dyDescent="0.2">
      <c r="A804" s="20" t="s">
        <v>719</v>
      </c>
      <c r="B804" s="20" t="s">
        <v>683</v>
      </c>
      <c r="C804" s="20" t="s">
        <v>681</v>
      </c>
      <c r="D804" s="20">
        <v>2.6</v>
      </c>
      <c r="E804" s="20" t="s">
        <v>682</v>
      </c>
      <c r="F804" s="20">
        <v>0</v>
      </c>
      <c r="G804" s="20">
        <v>25482418.899999999</v>
      </c>
      <c r="H804" s="20">
        <v>-11460000</v>
      </c>
      <c r="I804" s="20">
        <v>5337865.4000000004</v>
      </c>
      <c r="J804" s="20">
        <v>2615769.65</v>
      </c>
    </row>
    <row r="805" spans="1:10" x14ac:dyDescent="0.2">
      <c r="A805" s="20" t="s">
        <v>719</v>
      </c>
      <c r="B805" s="20" t="s">
        <v>683</v>
      </c>
      <c r="C805" s="20" t="s">
        <v>700</v>
      </c>
      <c r="D805" s="20">
        <v>2.5</v>
      </c>
      <c r="E805" s="20" t="s">
        <v>682</v>
      </c>
      <c r="F805" s="20">
        <v>0</v>
      </c>
      <c r="G805" s="20">
        <v>3202279.06</v>
      </c>
      <c r="H805" s="20">
        <v>-1601269.76</v>
      </c>
      <c r="I805" s="20">
        <v>1601009.3</v>
      </c>
      <c r="J805" s="20">
        <v>1518280.79</v>
      </c>
    </row>
    <row r="806" spans="1:10" x14ac:dyDescent="0.2">
      <c r="A806" s="20" t="s">
        <v>719</v>
      </c>
      <c r="B806" s="20" t="s">
        <v>683</v>
      </c>
      <c r="C806" s="20" t="s">
        <v>700</v>
      </c>
      <c r="D806" s="20">
        <v>2.6</v>
      </c>
      <c r="E806" s="20" t="s">
        <v>682</v>
      </c>
      <c r="F806" s="20">
        <v>0</v>
      </c>
      <c r="G806" s="20">
        <v>3579227.13</v>
      </c>
      <c r="H806" s="20">
        <v>-2579227.13</v>
      </c>
      <c r="I806" s="20">
        <v>999024.66</v>
      </c>
      <c r="J806" s="20">
        <v>0</v>
      </c>
    </row>
    <row r="807" spans="1:10" x14ac:dyDescent="0.2">
      <c r="A807" s="20" t="s">
        <v>719</v>
      </c>
      <c r="B807" s="20" t="s">
        <v>683</v>
      </c>
      <c r="C807" s="20" t="s">
        <v>720</v>
      </c>
      <c r="D807" s="20">
        <v>2.5</v>
      </c>
      <c r="E807" s="20" t="s">
        <v>682</v>
      </c>
      <c r="F807" s="20">
        <v>0</v>
      </c>
      <c r="G807" s="20">
        <v>5321362.13</v>
      </c>
      <c r="H807" s="20">
        <v>-1925100.89</v>
      </c>
      <c r="I807" s="20">
        <v>3396261.24</v>
      </c>
      <c r="J807" s="20">
        <v>3233663.24</v>
      </c>
    </row>
    <row r="808" spans="1:10" x14ac:dyDescent="0.2">
      <c r="A808" s="20" t="s">
        <v>719</v>
      </c>
      <c r="B808" s="20" t="s">
        <v>683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54:E154"/>
    <mergeCell ref="D155:E15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10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A3" s="98"/>
      <c r="B3" s="99"/>
    </row>
    <row r="4" spans="1:2" ht="15" customHeight="1" x14ac:dyDescent="0.2">
      <c r="A4" s="100" t="s">
        <v>1</v>
      </c>
      <c r="B4" s="101" t="s">
        <v>78</v>
      </c>
    </row>
    <row r="5" spans="1:2" ht="15" customHeight="1" x14ac:dyDescent="0.2">
      <c r="A5" s="102"/>
      <c r="B5" s="101" t="s">
        <v>51</v>
      </c>
    </row>
    <row r="6" spans="1:2" ht="15" customHeight="1" x14ac:dyDescent="0.2">
      <c r="A6" s="102"/>
      <c r="B6" s="103" t="s">
        <v>149</v>
      </c>
    </row>
    <row r="7" spans="1:2" ht="15" customHeight="1" x14ac:dyDescent="0.2">
      <c r="A7" s="102"/>
      <c r="B7" s="101" t="s">
        <v>52</v>
      </c>
    </row>
    <row r="8" spans="1:2" x14ac:dyDescent="0.2">
      <c r="A8" s="102"/>
    </row>
    <row r="9" spans="1:2" ht="15" customHeight="1" x14ac:dyDescent="0.2">
      <c r="A9" s="100" t="s">
        <v>3</v>
      </c>
      <c r="B9" s="101" t="s">
        <v>595</v>
      </c>
    </row>
    <row r="10" spans="1:2" ht="15" customHeight="1" x14ac:dyDescent="0.2">
      <c r="A10" s="102"/>
      <c r="B10" s="101" t="s">
        <v>596</v>
      </c>
    </row>
    <row r="11" spans="1:2" ht="15" customHeight="1" x14ac:dyDescent="0.2">
      <c r="A11" s="102"/>
      <c r="B11" s="101" t="s">
        <v>127</v>
      </c>
    </row>
    <row r="12" spans="1:2" ht="15" customHeight="1" x14ac:dyDescent="0.2">
      <c r="A12" s="102"/>
      <c r="B12" s="101" t="s">
        <v>126</v>
      </c>
    </row>
    <row r="13" spans="1:2" ht="15" customHeight="1" x14ac:dyDescent="0.2">
      <c r="A13" s="102"/>
      <c r="B13" s="101" t="s">
        <v>128</v>
      </c>
    </row>
    <row r="14" spans="1:2" x14ac:dyDescent="0.2">
      <c r="A14" s="102"/>
    </row>
    <row r="15" spans="1:2" ht="15" customHeight="1" x14ac:dyDescent="0.2">
      <c r="A15" s="100" t="s">
        <v>5</v>
      </c>
      <c r="B15" s="104" t="s">
        <v>53</v>
      </c>
    </row>
    <row r="16" spans="1:2" ht="15" customHeight="1" x14ac:dyDescent="0.2">
      <c r="A16" s="102"/>
      <c r="B16" s="104" t="s">
        <v>54</v>
      </c>
    </row>
    <row r="17" spans="1:2" ht="15" customHeight="1" x14ac:dyDescent="0.2">
      <c r="A17" s="102"/>
      <c r="B17" s="104" t="s">
        <v>55</v>
      </c>
    </row>
    <row r="18" spans="1:2" ht="15" customHeight="1" x14ac:dyDescent="0.2">
      <c r="A18" s="102"/>
      <c r="B18" s="101" t="s">
        <v>56</v>
      </c>
    </row>
    <row r="19" spans="1:2" ht="15" customHeight="1" x14ac:dyDescent="0.2">
      <c r="A19" s="102"/>
      <c r="B19" s="105" t="s">
        <v>137</v>
      </c>
    </row>
    <row r="20" spans="1:2" x14ac:dyDescent="0.2">
      <c r="A20" s="102"/>
    </row>
    <row r="21" spans="1:2" ht="15" customHeight="1" x14ac:dyDescent="0.2">
      <c r="A21" s="100" t="s">
        <v>133</v>
      </c>
      <c r="B21" s="1" t="s">
        <v>188</v>
      </c>
    </row>
    <row r="22" spans="1:2" ht="15" customHeight="1" x14ac:dyDescent="0.2">
      <c r="A22" s="102"/>
      <c r="B22" s="106" t="s">
        <v>189</v>
      </c>
    </row>
    <row r="23" spans="1:2" x14ac:dyDescent="0.2">
      <c r="A23" s="102"/>
    </row>
    <row r="24" spans="1:2" ht="15" customHeight="1" x14ac:dyDescent="0.2">
      <c r="A24" s="100" t="s">
        <v>7</v>
      </c>
      <c r="B24" s="105" t="s">
        <v>57</v>
      </c>
    </row>
    <row r="25" spans="1:2" ht="15" customHeight="1" x14ac:dyDescent="0.2">
      <c r="A25" s="102"/>
      <c r="B25" s="105" t="s">
        <v>129</v>
      </c>
    </row>
    <row r="26" spans="1:2" ht="15" customHeight="1" x14ac:dyDescent="0.2">
      <c r="A26" s="102"/>
      <c r="B26" s="105" t="s">
        <v>130</v>
      </c>
    </row>
    <row r="27" spans="1:2" x14ac:dyDescent="0.2">
      <c r="A27" s="102"/>
    </row>
    <row r="28" spans="1:2" ht="15" customHeight="1" x14ac:dyDescent="0.2">
      <c r="A28" s="100" t="s">
        <v>8</v>
      </c>
      <c r="B28" s="105" t="s">
        <v>58</v>
      </c>
    </row>
    <row r="29" spans="1:2" ht="15" customHeight="1" x14ac:dyDescent="0.2">
      <c r="A29" s="102"/>
      <c r="B29" s="105" t="s">
        <v>136</v>
      </c>
    </row>
    <row r="30" spans="1:2" ht="15" customHeight="1" x14ac:dyDescent="0.2">
      <c r="A30" s="102"/>
      <c r="B30" s="105" t="s">
        <v>59</v>
      </c>
    </row>
    <row r="31" spans="1:2" ht="15" customHeight="1" x14ac:dyDescent="0.2">
      <c r="A31" s="102"/>
      <c r="B31" s="107" t="s">
        <v>60</v>
      </c>
    </row>
    <row r="32" spans="1:2" x14ac:dyDescent="0.2">
      <c r="A32" s="102"/>
    </row>
    <row r="33" spans="1:2" ht="15" customHeight="1" x14ac:dyDescent="0.2">
      <c r="A33" s="100" t="s">
        <v>9</v>
      </c>
      <c r="B33" s="105" t="s">
        <v>61</v>
      </c>
    </row>
    <row r="34" spans="1:2" ht="15" customHeight="1" x14ac:dyDescent="0.2">
      <c r="A34" s="102"/>
      <c r="B34" s="105" t="s">
        <v>62</v>
      </c>
    </row>
    <row r="35" spans="1:2" x14ac:dyDescent="0.2">
      <c r="A35" s="102"/>
    </row>
    <row r="36" spans="1:2" ht="15" customHeight="1" x14ac:dyDescent="0.2">
      <c r="A36" s="100" t="s">
        <v>11</v>
      </c>
      <c r="B36" s="101" t="s">
        <v>131</v>
      </c>
    </row>
    <row r="37" spans="1:2" ht="15" customHeight="1" x14ac:dyDescent="0.2">
      <c r="A37" s="102"/>
      <c r="B37" s="101" t="s">
        <v>138</v>
      </c>
    </row>
    <row r="38" spans="1:2" ht="15" customHeight="1" x14ac:dyDescent="0.2">
      <c r="A38" s="102"/>
      <c r="B38" s="108" t="s">
        <v>191</v>
      </c>
    </row>
    <row r="39" spans="1:2" ht="15" customHeight="1" x14ac:dyDescent="0.2">
      <c r="A39" s="102"/>
      <c r="B39" s="101" t="s">
        <v>192</v>
      </c>
    </row>
    <row r="40" spans="1:2" ht="15" customHeight="1" x14ac:dyDescent="0.2">
      <c r="A40" s="102"/>
      <c r="B40" s="101" t="s">
        <v>134</v>
      </c>
    </row>
    <row r="41" spans="1:2" ht="15" customHeight="1" x14ac:dyDescent="0.2">
      <c r="A41" s="102"/>
      <c r="B41" s="101" t="s">
        <v>135</v>
      </c>
    </row>
    <row r="42" spans="1:2" x14ac:dyDescent="0.2">
      <c r="A42" s="102"/>
    </row>
    <row r="43" spans="1:2" ht="15" customHeight="1" x14ac:dyDescent="0.2">
      <c r="A43" s="100" t="s">
        <v>13</v>
      </c>
      <c r="B43" s="101" t="s">
        <v>139</v>
      </c>
    </row>
    <row r="44" spans="1:2" ht="15" customHeight="1" x14ac:dyDescent="0.2">
      <c r="A44" s="102"/>
      <c r="B44" s="101" t="s">
        <v>142</v>
      </c>
    </row>
    <row r="45" spans="1:2" ht="15" customHeight="1" x14ac:dyDescent="0.2">
      <c r="A45" s="102"/>
      <c r="B45" s="108" t="s">
        <v>193</v>
      </c>
    </row>
    <row r="46" spans="1:2" ht="15" customHeight="1" x14ac:dyDescent="0.2">
      <c r="A46" s="102"/>
      <c r="B46" s="101" t="s">
        <v>194</v>
      </c>
    </row>
    <row r="47" spans="1:2" ht="15" customHeight="1" x14ac:dyDescent="0.2">
      <c r="A47" s="102"/>
      <c r="B47" s="101" t="s">
        <v>141</v>
      </c>
    </row>
    <row r="48" spans="1:2" ht="15" customHeight="1" x14ac:dyDescent="0.2">
      <c r="A48" s="102"/>
      <c r="B48" s="101" t="s">
        <v>140</v>
      </c>
    </row>
    <row r="49" spans="1:2" x14ac:dyDescent="0.2">
      <c r="A49" s="102"/>
    </row>
    <row r="50" spans="1:2" ht="25.5" customHeight="1" x14ac:dyDescent="0.2">
      <c r="A50" s="100" t="s">
        <v>15</v>
      </c>
      <c r="B50" s="103" t="s">
        <v>170</v>
      </c>
    </row>
    <row r="51" spans="1:2" x14ac:dyDescent="0.2">
      <c r="A51" s="102"/>
    </row>
    <row r="52" spans="1:2" ht="15" customHeight="1" x14ac:dyDescent="0.2">
      <c r="A52" s="100" t="s">
        <v>17</v>
      </c>
      <c r="B52" s="101" t="s">
        <v>63</v>
      </c>
    </row>
    <row r="53" spans="1:2" x14ac:dyDescent="0.2">
      <c r="A53" s="102"/>
    </row>
    <row r="54" spans="1:2" ht="15" customHeight="1" x14ac:dyDescent="0.2">
      <c r="A54" s="100" t="s">
        <v>18</v>
      </c>
      <c r="B54" s="104" t="s">
        <v>64</v>
      </c>
    </row>
    <row r="55" spans="1:2" ht="15" customHeight="1" x14ac:dyDescent="0.2">
      <c r="A55" s="102"/>
      <c r="B55" s="104" t="s">
        <v>65</v>
      </c>
    </row>
    <row r="56" spans="1:2" ht="15" customHeight="1" x14ac:dyDescent="0.2">
      <c r="A56" s="102"/>
      <c r="B56" s="104" t="s">
        <v>66</v>
      </c>
    </row>
    <row r="57" spans="1:2" ht="15" customHeight="1" x14ac:dyDescent="0.2">
      <c r="A57" s="102"/>
      <c r="B57" s="104" t="s">
        <v>67</v>
      </c>
    </row>
    <row r="58" spans="1:2" ht="15" customHeight="1" x14ac:dyDescent="0.2">
      <c r="A58" s="102"/>
      <c r="B58" s="104" t="s">
        <v>68</v>
      </c>
    </row>
    <row r="59" spans="1:2" x14ac:dyDescent="0.2">
      <c r="A59" s="102"/>
    </row>
    <row r="60" spans="1:2" ht="15" customHeight="1" x14ac:dyDescent="0.2">
      <c r="A60" s="100" t="s">
        <v>20</v>
      </c>
      <c r="B60" s="105" t="s">
        <v>69</v>
      </c>
    </row>
    <row r="61" spans="1:2" x14ac:dyDescent="0.2">
      <c r="A61" s="102"/>
      <c r="B61" s="105"/>
    </row>
    <row r="62" spans="1:2" ht="15" customHeight="1" x14ac:dyDescent="0.2">
      <c r="A62" s="100" t="s">
        <v>21</v>
      </c>
      <c r="B62" s="101" t="s">
        <v>63</v>
      </c>
    </row>
    <row r="808" spans="1:10" x14ac:dyDescent="0.2">
      <c r="C808" s="3" t="s">
        <v>720</v>
      </c>
      <c r="D808" s="3">
        <v>2.6</v>
      </c>
      <c r="E808" s="3" t="s">
        <v>682</v>
      </c>
      <c r="F808" s="3">
        <v>0</v>
      </c>
      <c r="G808" s="3">
        <v>1907636.56</v>
      </c>
      <c r="H808" s="3">
        <v>-1907636.56</v>
      </c>
      <c r="I808" s="3">
        <v>0</v>
      </c>
      <c r="J808" s="3">
        <v>0</v>
      </c>
    </row>
    <row r="809" spans="1:10" x14ac:dyDescent="0.2">
      <c r="A809" s="3" t="s">
        <v>719</v>
      </c>
      <c r="B809" s="3" t="s">
        <v>683</v>
      </c>
      <c r="C809" s="3" t="s">
        <v>697</v>
      </c>
      <c r="D809" s="3">
        <v>1.1000000000000001</v>
      </c>
      <c r="E809" s="3" t="s">
        <v>682</v>
      </c>
      <c r="F809" s="3">
        <v>0</v>
      </c>
      <c r="G809" s="3">
        <v>493000</v>
      </c>
      <c r="H809" s="3">
        <v>0</v>
      </c>
      <c r="I809" s="3">
        <v>493000</v>
      </c>
      <c r="J809" s="3">
        <v>493000</v>
      </c>
    </row>
    <row r="810" spans="1:10" x14ac:dyDescent="0.2">
      <c r="A810" s="3" t="s">
        <v>719</v>
      </c>
      <c r="B810" s="3" t="s">
        <v>683</v>
      </c>
      <c r="C810" s="3" t="s">
        <v>697</v>
      </c>
      <c r="D810" s="3">
        <v>2.5</v>
      </c>
      <c r="E810" s="3" t="s">
        <v>682</v>
      </c>
      <c r="F810" s="3">
        <v>0</v>
      </c>
      <c r="G810" s="3">
        <v>1445000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7"/>
  <sheetViews>
    <sheetView topLeftCell="A7" zoomScaleNormal="100" workbookViewId="0">
      <selection activeCell="E16" sqref="E1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4" t="s">
        <v>672</v>
      </c>
      <c r="B1" s="174"/>
      <c r="C1" s="174"/>
      <c r="D1" s="14" t="s">
        <v>617</v>
      </c>
      <c r="E1" s="25">
        <v>2022</v>
      </c>
    </row>
    <row r="2" spans="1:5" s="16" customFormat="1" ht="18.95" customHeight="1" x14ac:dyDescent="0.25">
      <c r="A2" s="174" t="s">
        <v>622</v>
      </c>
      <c r="B2" s="174"/>
      <c r="C2" s="174"/>
      <c r="D2" s="14" t="s">
        <v>618</v>
      </c>
      <c r="E2" s="25" t="s">
        <v>620</v>
      </c>
    </row>
    <row r="3" spans="1:5" s="16" customFormat="1" ht="18.95" customHeight="1" x14ac:dyDescent="0.25">
      <c r="A3" s="174" t="s">
        <v>673</v>
      </c>
      <c r="B3" s="174"/>
      <c r="C3" s="174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5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28978749.959999997</v>
      </c>
      <c r="D8" s="91"/>
      <c r="E8" s="49"/>
    </row>
    <row r="9" spans="1:5" x14ac:dyDescent="0.2">
      <c r="A9" s="50">
        <v>4110</v>
      </c>
      <c r="B9" s="51" t="s">
        <v>307</v>
      </c>
      <c r="C9" s="55">
        <f>SUM(C10:C18)</f>
        <v>7807481.9399999995</v>
      </c>
      <c r="D9" s="91"/>
      <c r="E9" s="49"/>
    </row>
    <row r="10" spans="1:5" x14ac:dyDescent="0.2">
      <c r="A10" s="50">
        <v>4111</v>
      </c>
      <c r="B10" s="51" t="s">
        <v>308</v>
      </c>
      <c r="C10" s="55">
        <v>3000</v>
      </c>
      <c r="D10" s="91"/>
      <c r="E10" s="49"/>
    </row>
    <row r="11" spans="1:5" x14ac:dyDescent="0.2">
      <c r="A11" s="50">
        <v>4112</v>
      </c>
      <c r="B11" s="51" t="s">
        <v>309</v>
      </c>
      <c r="C11" s="55">
        <v>7071272.5499999998</v>
      </c>
      <c r="D11" s="91"/>
      <c r="E11" s="49"/>
    </row>
    <row r="12" spans="1:5" x14ac:dyDescent="0.2">
      <c r="A12" s="50">
        <v>4113</v>
      </c>
      <c r="B12" s="51" t="s">
        <v>310</v>
      </c>
      <c r="C12" s="55">
        <v>198388</v>
      </c>
      <c r="D12" s="91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314</v>
      </c>
      <c r="C16" s="55">
        <v>534821.39</v>
      </c>
      <c r="D16" s="91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1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323</v>
      </c>
      <c r="C28" s="55">
        <f>SUM(C29:C33)</f>
        <v>20564953.140000001</v>
      </c>
      <c r="D28" s="91"/>
      <c r="E28" s="49"/>
    </row>
    <row r="29" spans="1:5" x14ac:dyDescent="0.2">
      <c r="A29" s="50">
        <v>4141</v>
      </c>
      <c r="B29" s="51" t="s">
        <v>324</v>
      </c>
      <c r="C29" s="55">
        <v>733422.64</v>
      </c>
      <c r="D29" s="91"/>
      <c r="E29" s="49"/>
    </row>
    <row r="30" spans="1:5" x14ac:dyDescent="0.2">
      <c r="A30" s="50">
        <v>4143</v>
      </c>
      <c r="B30" s="51" t="s">
        <v>325</v>
      </c>
      <c r="C30" s="55">
        <v>19348329.120000001</v>
      </c>
      <c r="D30" s="91"/>
      <c r="E30" s="49"/>
    </row>
    <row r="31" spans="1:5" x14ac:dyDescent="0.2">
      <c r="A31" s="50">
        <v>4144</v>
      </c>
      <c r="B31" s="51" t="s">
        <v>326</v>
      </c>
      <c r="C31" s="55">
        <v>347351.38</v>
      </c>
      <c r="D31" s="91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327</v>
      </c>
      <c r="C33" s="55">
        <v>135850</v>
      </c>
      <c r="D33" s="91"/>
      <c r="E33" s="49"/>
    </row>
    <row r="34" spans="1:5" x14ac:dyDescent="0.2">
      <c r="A34" s="50">
        <v>4150</v>
      </c>
      <c r="B34" s="51" t="s">
        <v>498</v>
      </c>
      <c r="C34" s="55">
        <f>SUM(C35:C36)</f>
        <v>63289.13</v>
      </c>
      <c r="D34" s="91"/>
      <c r="E34" s="49"/>
    </row>
    <row r="35" spans="1:5" x14ac:dyDescent="0.2">
      <c r="A35" s="50">
        <v>4151</v>
      </c>
      <c r="B35" s="51" t="s">
        <v>498</v>
      </c>
      <c r="C35" s="55">
        <v>63289.13</v>
      </c>
      <c r="D35" s="91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500</v>
      </c>
      <c r="C37" s="55">
        <f>SUM(C38:C45)</f>
        <v>543025.75</v>
      </c>
      <c r="D37" s="91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329</v>
      </c>
      <c r="C39" s="55">
        <v>69454.23</v>
      </c>
      <c r="D39" s="91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1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1"/>
      <c r="E44" s="49"/>
    </row>
    <row r="45" spans="1:5" x14ac:dyDescent="0.2">
      <c r="A45" s="50">
        <v>4169</v>
      </c>
      <c r="B45" s="51" t="s">
        <v>334</v>
      </c>
      <c r="C45" s="55">
        <v>473571.52</v>
      </c>
      <c r="D45" s="91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1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1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1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1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1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1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1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151881873.90000001</v>
      </c>
      <c r="D58" s="91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151881873.90000001</v>
      </c>
      <c r="D59" s="91"/>
      <c r="E59" s="49"/>
    </row>
    <row r="60" spans="1:5" x14ac:dyDescent="0.2">
      <c r="A60" s="50">
        <v>4211</v>
      </c>
      <c r="B60" s="51" t="s">
        <v>335</v>
      </c>
      <c r="C60" s="55">
        <v>77597764.540000007</v>
      </c>
      <c r="D60" s="91"/>
      <c r="E60" s="49"/>
    </row>
    <row r="61" spans="1:5" x14ac:dyDescent="0.2">
      <c r="A61" s="50">
        <v>4212</v>
      </c>
      <c r="B61" s="51" t="s">
        <v>336</v>
      </c>
      <c r="C61" s="55">
        <v>45524211</v>
      </c>
      <c r="D61" s="91"/>
      <c r="E61" s="49"/>
    </row>
    <row r="62" spans="1:5" x14ac:dyDescent="0.2">
      <c r="A62" s="50">
        <v>4213</v>
      </c>
      <c r="B62" s="51" t="s">
        <v>337</v>
      </c>
      <c r="C62" s="55">
        <v>27765579.670000002</v>
      </c>
      <c r="D62" s="91"/>
      <c r="E62" s="49"/>
    </row>
    <row r="63" spans="1:5" x14ac:dyDescent="0.2">
      <c r="A63" s="50">
        <v>4214</v>
      </c>
      <c r="B63" s="51" t="s">
        <v>512</v>
      </c>
      <c r="C63" s="55">
        <v>994318.69</v>
      </c>
      <c r="D63" s="91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1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1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5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5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125566368.29000001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95398183</v>
      </c>
      <c r="D99" s="57">
        <f>C99/$C$98</f>
        <v>0.75974310875723106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51923761.210000001</v>
      </c>
      <c r="D100" s="57">
        <f t="shared" ref="D100:D163" si="0">C100/$C$98</f>
        <v>0.41351646875762321</v>
      </c>
      <c r="E100" s="56"/>
    </row>
    <row r="101" spans="1:5" x14ac:dyDescent="0.2">
      <c r="A101" s="54">
        <v>5111</v>
      </c>
      <c r="B101" s="51" t="s">
        <v>363</v>
      </c>
      <c r="C101" s="55">
        <v>30494442.68</v>
      </c>
      <c r="D101" s="57">
        <f t="shared" si="0"/>
        <v>0.2428551776664592</v>
      </c>
      <c r="E101" s="56"/>
    </row>
    <row r="102" spans="1:5" x14ac:dyDescent="0.2">
      <c r="A102" s="54">
        <v>5112</v>
      </c>
      <c r="B102" s="51" t="s">
        <v>364</v>
      </c>
      <c r="C102" s="55">
        <v>2657143.54</v>
      </c>
      <c r="D102" s="57">
        <f t="shared" si="0"/>
        <v>2.1161267751753657E-2</v>
      </c>
      <c r="E102" s="56"/>
    </row>
    <row r="103" spans="1:5" x14ac:dyDescent="0.2">
      <c r="A103" s="54">
        <v>5113</v>
      </c>
      <c r="B103" s="51" t="s">
        <v>365</v>
      </c>
      <c r="C103" s="55">
        <v>4435132.8099999996</v>
      </c>
      <c r="D103" s="57">
        <f t="shared" si="0"/>
        <v>3.5321024812606683E-2</v>
      </c>
      <c r="E103" s="56"/>
    </row>
    <row r="104" spans="1:5" x14ac:dyDescent="0.2">
      <c r="A104" s="54">
        <v>5114</v>
      </c>
      <c r="B104" s="51" t="s">
        <v>366</v>
      </c>
      <c r="C104" s="55">
        <v>2602180.58</v>
      </c>
      <c r="D104" s="57">
        <f t="shared" si="0"/>
        <v>2.0723547359354784E-2</v>
      </c>
      <c r="E104" s="56"/>
    </row>
    <row r="105" spans="1:5" x14ac:dyDescent="0.2">
      <c r="A105" s="54">
        <v>5115</v>
      </c>
      <c r="B105" s="51" t="s">
        <v>367</v>
      </c>
      <c r="C105" s="55">
        <v>11734861.6</v>
      </c>
      <c r="D105" s="57">
        <f t="shared" si="0"/>
        <v>9.3455451167448897E-2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13886318.840000002</v>
      </c>
      <c r="D107" s="57">
        <f t="shared" si="0"/>
        <v>0.11058947574185671</v>
      </c>
      <c r="E107" s="56"/>
    </row>
    <row r="108" spans="1:5" x14ac:dyDescent="0.2">
      <c r="A108" s="54">
        <v>5121</v>
      </c>
      <c r="B108" s="51" t="s">
        <v>370</v>
      </c>
      <c r="C108" s="55">
        <v>587159.38</v>
      </c>
      <c r="D108" s="57">
        <f t="shared" si="0"/>
        <v>4.6760879365717939E-3</v>
      </c>
      <c r="E108" s="56"/>
    </row>
    <row r="109" spans="1:5" x14ac:dyDescent="0.2">
      <c r="A109" s="54">
        <v>5122</v>
      </c>
      <c r="B109" s="51" t="s">
        <v>371</v>
      </c>
      <c r="C109" s="55">
        <v>205107.73</v>
      </c>
      <c r="D109" s="57">
        <f t="shared" si="0"/>
        <v>1.633460717174653E-3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1025214.09</v>
      </c>
      <c r="D111" s="57">
        <f t="shared" si="0"/>
        <v>8.1647188173208252E-3</v>
      </c>
      <c r="E111" s="56"/>
    </row>
    <row r="112" spans="1:5" x14ac:dyDescent="0.2">
      <c r="A112" s="54">
        <v>5125</v>
      </c>
      <c r="B112" s="51" t="s">
        <v>374</v>
      </c>
      <c r="C112" s="55">
        <v>830213.94</v>
      </c>
      <c r="D112" s="57">
        <f t="shared" si="0"/>
        <v>6.6117540174658171E-3</v>
      </c>
      <c r="E112" s="56"/>
    </row>
    <row r="113" spans="1:5" x14ac:dyDescent="0.2">
      <c r="A113" s="54">
        <v>5126</v>
      </c>
      <c r="B113" s="51" t="s">
        <v>375</v>
      </c>
      <c r="C113" s="55">
        <v>9054752.75</v>
      </c>
      <c r="D113" s="57">
        <f t="shared" si="0"/>
        <v>7.2111289617676336E-2</v>
      </c>
      <c r="E113" s="56"/>
    </row>
    <row r="114" spans="1:5" x14ac:dyDescent="0.2">
      <c r="A114" s="54">
        <v>5127</v>
      </c>
      <c r="B114" s="51" t="s">
        <v>376</v>
      </c>
      <c r="C114" s="55">
        <v>531200.14</v>
      </c>
      <c r="D114" s="57">
        <f t="shared" si="0"/>
        <v>4.2304332540157117E-3</v>
      </c>
      <c r="E114" s="56"/>
    </row>
    <row r="115" spans="1:5" x14ac:dyDescent="0.2">
      <c r="A115" s="54">
        <v>5128</v>
      </c>
      <c r="B115" s="51" t="s">
        <v>377</v>
      </c>
      <c r="C115" s="55">
        <v>10440</v>
      </c>
      <c r="D115" s="57">
        <f t="shared" si="0"/>
        <v>8.3143282251250963E-5</v>
      </c>
      <c r="E115" s="56"/>
    </row>
    <row r="116" spans="1:5" x14ac:dyDescent="0.2">
      <c r="A116" s="54">
        <v>5129</v>
      </c>
      <c r="B116" s="51" t="s">
        <v>378</v>
      </c>
      <c r="C116" s="55">
        <v>1642230.81</v>
      </c>
      <c r="D116" s="57">
        <f t="shared" si="0"/>
        <v>1.3078588099380317E-2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29588102.949999996</v>
      </c>
      <c r="D117" s="57">
        <f t="shared" si="0"/>
        <v>0.23563716425775105</v>
      </c>
      <c r="E117" s="56"/>
    </row>
    <row r="118" spans="1:5" x14ac:dyDescent="0.2">
      <c r="A118" s="54">
        <v>5131</v>
      </c>
      <c r="B118" s="51" t="s">
        <v>380</v>
      </c>
      <c r="C118" s="55">
        <v>15074676.58</v>
      </c>
      <c r="D118" s="57">
        <f t="shared" si="0"/>
        <v>0.12005345687138531</v>
      </c>
      <c r="E118" s="56"/>
    </row>
    <row r="119" spans="1:5" x14ac:dyDescent="0.2">
      <c r="A119" s="54">
        <v>5132</v>
      </c>
      <c r="B119" s="51" t="s">
        <v>381</v>
      </c>
      <c r="C119" s="55">
        <v>2172832.7999999998</v>
      </c>
      <c r="D119" s="57">
        <f t="shared" si="0"/>
        <v>1.7304257737085816E-2</v>
      </c>
      <c r="E119" s="56"/>
    </row>
    <row r="120" spans="1:5" x14ac:dyDescent="0.2">
      <c r="A120" s="54">
        <v>5133</v>
      </c>
      <c r="B120" s="51" t="s">
        <v>382</v>
      </c>
      <c r="C120" s="55">
        <v>2564113.9300000002</v>
      </c>
      <c r="D120" s="57">
        <f t="shared" si="0"/>
        <v>2.0420387759229348E-2</v>
      </c>
      <c r="E120" s="56"/>
    </row>
    <row r="121" spans="1:5" x14ac:dyDescent="0.2">
      <c r="A121" s="54">
        <v>5134</v>
      </c>
      <c r="B121" s="51" t="s">
        <v>383</v>
      </c>
      <c r="C121" s="55">
        <v>894112.78</v>
      </c>
      <c r="D121" s="57">
        <f t="shared" si="0"/>
        <v>7.1206390068956574E-3</v>
      </c>
      <c r="E121" s="56"/>
    </row>
    <row r="122" spans="1:5" x14ac:dyDescent="0.2">
      <c r="A122" s="54">
        <v>5135</v>
      </c>
      <c r="B122" s="51" t="s">
        <v>384</v>
      </c>
      <c r="C122" s="55">
        <v>806017.4</v>
      </c>
      <c r="D122" s="57">
        <f t="shared" si="0"/>
        <v>6.4190548072432432E-3</v>
      </c>
      <c r="E122" s="56"/>
    </row>
    <row r="123" spans="1:5" x14ac:dyDescent="0.2">
      <c r="A123" s="54">
        <v>5136</v>
      </c>
      <c r="B123" s="51" t="s">
        <v>385</v>
      </c>
      <c r="C123" s="55">
        <v>208077.05</v>
      </c>
      <c r="D123" s="57">
        <f t="shared" si="0"/>
        <v>1.6571081320074386E-3</v>
      </c>
      <c r="E123" s="56"/>
    </row>
    <row r="124" spans="1:5" x14ac:dyDescent="0.2">
      <c r="A124" s="54">
        <v>5137</v>
      </c>
      <c r="B124" s="51" t="s">
        <v>386</v>
      </c>
      <c r="C124" s="55">
        <v>18351.830000000002</v>
      </c>
      <c r="D124" s="57">
        <f t="shared" si="0"/>
        <v>1.461524311797869E-4</v>
      </c>
      <c r="E124" s="56"/>
    </row>
    <row r="125" spans="1:5" x14ac:dyDescent="0.2">
      <c r="A125" s="54">
        <v>5138</v>
      </c>
      <c r="B125" s="51" t="s">
        <v>387</v>
      </c>
      <c r="C125" s="55">
        <v>6425261.5800000001</v>
      </c>
      <c r="D125" s="57">
        <f t="shared" si="0"/>
        <v>5.1170243015714441E-2</v>
      </c>
      <c r="E125" s="56"/>
    </row>
    <row r="126" spans="1:5" x14ac:dyDescent="0.2">
      <c r="A126" s="54">
        <v>5139</v>
      </c>
      <c r="B126" s="51" t="s">
        <v>388</v>
      </c>
      <c r="C126" s="55">
        <v>1424659</v>
      </c>
      <c r="D126" s="57">
        <f t="shared" si="0"/>
        <v>1.1345864497010054E-2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23650066.369999997</v>
      </c>
      <c r="D127" s="57">
        <f t="shared" si="0"/>
        <v>0.18834714017832646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4501937.22</v>
      </c>
      <c r="D128" s="57">
        <f t="shared" si="0"/>
        <v>3.5853049517229126E-2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4501937.22</v>
      </c>
      <c r="D130" s="57">
        <f t="shared" si="0"/>
        <v>3.5853049517229126E-2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9511683.8599999994</v>
      </c>
      <c r="D134" s="57">
        <f t="shared" si="0"/>
        <v>7.5750250560981627E-2</v>
      </c>
      <c r="E134" s="56"/>
    </row>
    <row r="135" spans="1:5" x14ac:dyDescent="0.2">
      <c r="A135" s="54">
        <v>5231</v>
      </c>
      <c r="B135" s="51" t="s">
        <v>396</v>
      </c>
      <c r="C135" s="55">
        <v>9511683.8599999994</v>
      </c>
      <c r="D135" s="57">
        <f t="shared" si="0"/>
        <v>7.5750250560981627E-2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9600445.2899999991</v>
      </c>
      <c r="D137" s="57">
        <f t="shared" si="0"/>
        <v>7.6457139126835522E-2</v>
      </c>
      <c r="E137" s="56"/>
    </row>
    <row r="138" spans="1:5" x14ac:dyDescent="0.2">
      <c r="A138" s="54">
        <v>5241</v>
      </c>
      <c r="B138" s="51" t="s">
        <v>398</v>
      </c>
      <c r="C138" s="55">
        <v>8589545.2899999991</v>
      </c>
      <c r="D138" s="57">
        <f t="shared" si="0"/>
        <v>6.8406416518809701E-2</v>
      </c>
      <c r="E138" s="56"/>
    </row>
    <row r="139" spans="1:5" x14ac:dyDescent="0.2">
      <c r="A139" s="54">
        <v>5242</v>
      </c>
      <c r="B139" s="51" t="s">
        <v>399</v>
      </c>
      <c r="C139" s="55">
        <v>1010900</v>
      </c>
      <c r="D139" s="57">
        <f t="shared" si="0"/>
        <v>8.0507226080258239E-3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36000</v>
      </c>
      <c r="D142" s="57">
        <f t="shared" si="0"/>
        <v>2.8670097328017578E-4</v>
      </c>
      <c r="E142" s="56"/>
    </row>
    <row r="143" spans="1:5" x14ac:dyDescent="0.2">
      <c r="A143" s="54">
        <v>5251</v>
      </c>
      <c r="B143" s="51" t="s">
        <v>402</v>
      </c>
      <c r="C143" s="55">
        <v>36000</v>
      </c>
      <c r="D143" s="57">
        <f t="shared" si="0"/>
        <v>2.8670097328017578E-4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560458.44999999995</v>
      </c>
      <c r="D160" s="57">
        <f t="shared" si="0"/>
        <v>4.4634439749471864E-3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560458.44999999995</v>
      </c>
      <c r="D167" s="57">
        <f t="shared" si="1"/>
        <v>4.4634439749471864E-3</v>
      </c>
      <c r="E167" s="56"/>
    </row>
    <row r="168" spans="1:5" x14ac:dyDescent="0.2">
      <c r="A168" s="54">
        <v>5331</v>
      </c>
      <c r="B168" s="51" t="s">
        <v>424</v>
      </c>
      <c r="C168" s="55">
        <v>560458.44999999995</v>
      </c>
      <c r="D168" s="57">
        <f t="shared" si="1"/>
        <v>4.4634439749471864E-3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19400</v>
      </c>
      <c r="D170" s="57">
        <f t="shared" si="1"/>
        <v>1.5449996893431692E-4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19400</v>
      </c>
      <c r="D171" s="57">
        <f t="shared" si="1"/>
        <v>1.5449996893431692E-4</v>
      </c>
      <c r="E171" s="56"/>
    </row>
    <row r="172" spans="1:5" x14ac:dyDescent="0.2">
      <c r="A172" s="54">
        <v>5411</v>
      </c>
      <c r="B172" s="51" t="s">
        <v>428</v>
      </c>
      <c r="C172" s="55">
        <v>19400</v>
      </c>
      <c r="D172" s="57">
        <f t="shared" si="1"/>
        <v>1.5449996893431692E-4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2045729.92</v>
      </c>
      <c r="D185" s="57">
        <f t="shared" si="1"/>
        <v>1.6292021087010448E-2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2045729.92</v>
      </c>
      <c r="D186" s="57">
        <f t="shared" si="1"/>
        <v>1.6292021087010448E-2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180460.29</v>
      </c>
      <c r="D189" s="57">
        <f t="shared" si="1"/>
        <v>1.4371705772617436E-3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1816241.23</v>
      </c>
      <c r="D191" s="57">
        <f t="shared" si="1"/>
        <v>1.4464392454238431E-2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49028.4</v>
      </c>
      <c r="D193" s="57">
        <f t="shared" si="1"/>
        <v>3.904580555102714E-4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3892530.55</v>
      </c>
      <c r="D218" s="57">
        <f t="shared" si="1"/>
        <v>3.0999786033550494E-2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3892530.55</v>
      </c>
      <c r="D219" s="57">
        <f t="shared" si="1"/>
        <v>3.0999786033550494E-2</v>
      </c>
      <c r="E219" s="56"/>
    </row>
    <row r="220" spans="1:5" x14ac:dyDescent="0.2">
      <c r="A220" s="54">
        <v>5611</v>
      </c>
      <c r="B220" s="51" t="s">
        <v>468</v>
      </c>
      <c r="C220" s="55">
        <v>3892530.55</v>
      </c>
      <c r="D220" s="57">
        <f t="shared" si="1"/>
        <v>3.0999786033550494E-2</v>
      </c>
      <c r="E220" s="56"/>
    </row>
    <row r="222" spans="1:5" x14ac:dyDescent="0.2">
      <c r="B222" s="20" t="s">
        <v>637</v>
      </c>
    </row>
    <row r="226" spans="2:5" ht="15" customHeight="1" x14ac:dyDescent="0.2">
      <c r="B226" s="168" t="s">
        <v>674</v>
      </c>
      <c r="C226" s="178" t="s">
        <v>675</v>
      </c>
      <c r="D226" s="178"/>
      <c r="E226" s="178"/>
    </row>
    <row r="227" spans="2:5" x14ac:dyDescent="0.2">
      <c r="B227" s="22" t="s">
        <v>676</v>
      </c>
      <c r="C227" s="179" t="s">
        <v>677</v>
      </c>
      <c r="D227" s="179"/>
      <c r="E227" s="179"/>
    </row>
    <row r="810" spans="1:10" x14ac:dyDescent="0.2">
      <c r="H810" s="20">
        <v>-723022.83</v>
      </c>
      <c r="I810" s="20">
        <v>721977.17</v>
      </c>
      <c r="J810" s="20">
        <v>721977.17</v>
      </c>
    </row>
    <row r="811" spans="1:10" x14ac:dyDescent="0.2">
      <c r="A811" s="20" t="s">
        <v>719</v>
      </c>
      <c r="B811" s="20" t="s">
        <v>683</v>
      </c>
      <c r="C811" s="20" t="s">
        <v>697</v>
      </c>
      <c r="D811" s="20">
        <v>2.6</v>
      </c>
      <c r="E811" s="20" t="s">
        <v>682</v>
      </c>
      <c r="F811" s="20">
        <v>0</v>
      </c>
      <c r="G811" s="20">
        <v>722500</v>
      </c>
      <c r="H811" s="20">
        <v>0</v>
      </c>
      <c r="I811" s="20">
        <v>721977.17</v>
      </c>
      <c r="J811" s="20">
        <v>721977.17</v>
      </c>
    </row>
    <row r="812" spans="1:10" x14ac:dyDescent="0.2">
      <c r="A812" s="20" t="s">
        <v>721</v>
      </c>
      <c r="B812" s="20" t="s">
        <v>680</v>
      </c>
      <c r="C812" s="20" t="s">
        <v>681</v>
      </c>
      <c r="D812" s="20">
        <v>2.5</v>
      </c>
      <c r="E812" s="20" t="s">
        <v>682</v>
      </c>
      <c r="G812" s="20">
        <v>8893284.1600000001</v>
      </c>
      <c r="H812" s="20">
        <v>-4323226.79</v>
      </c>
      <c r="I812" s="20">
        <v>4570057.37</v>
      </c>
      <c r="J812" s="20">
        <v>2041182.83</v>
      </c>
    </row>
    <row r="813" spans="1:10" x14ac:dyDescent="0.2">
      <c r="A813" s="20" t="s">
        <v>721</v>
      </c>
      <c r="B813" s="20" t="s">
        <v>683</v>
      </c>
      <c r="C813" s="20" t="s">
        <v>681</v>
      </c>
      <c r="D813" s="20">
        <v>2.5</v>
      </c>
      <c r="E813" s="20" t="s">
        <v>682</v>
      </c>
      <c r="F813" s="20">
        <v>0</v>
      </c>
      <c r="G813" s="20">
        <v>5130791.29</v>
      </c>
      <c r="H813" s="20">
        <v>-5130791.29</v>
      </c>
      <c r="I813" s="20">
        <v>0</v>
      </c>
      <c r="J813" s="20">
        <v>0</v>
      </c>
    </row>
    <row r="814" spans="1:10" x14ac:dyDescent="0.2">
      <c r="A814" s="20" t="s">
        <v>721</v>
      </c>
      <c r="B814" s="20" t="s">
        <v>683</v>
      </c>
      <c r="C814" s="20" t="s">
        <v>681</v>
      </c>
      <c r="D814" s="20">
        <v>2.6</v>
      </c>
      <c r="E814" s="20" t="s">
        <v>682</v>
      </c>
      <c r="F814" s="20">
        <v>0</v>
      </c>
      <c r="G814" s="20">
        <v>5130791.29</v>
      </c>
      <c r="H814" s="20">
        <v>-5130791.29</v>
      </c>
      <c r="I814" s="20">
        <v>0</v>
      </c>
      <c r="J814" s="20">
        <v>0</v>
      </c>
    </row>
    <row r="815" spans="1:10" x14ac:dyDescent="0.2">
      <c r="A815" s="20" t="s">
        <v>722</v>
      </c>
      <c r="B815" s="20" t="s">
        <v>683</v>
      </c>
      <c r="C815" s="20" t="s">
        <v>681</v>
      </c>
      <c r="D815" s="20">
        <v>2.5</v>
      </c>
      <c r="E815" s="20" t="s">
        <v>682</v>
      </c>
      <c r="F815" s="20">
        <v>0</v>
      </c>
      <c r="G815" s="20">
        <v>4447874.4400000004</v>
      </c>
      <c r="H815" s="20">
        <v>0</v>
      </c>
      <c r="I815" s="20">
        <v>4447874.4400000004</v>
      </c>
      <c r="J815" s="20">
        <v>4447874.4400000004</v>
      </c>
    </row>
    <row r="816" spans="1:10" x14ac:dyDescent="0.2">
      <c r="A816" s="20" t="s">
        <v>722</v>
      </c>
      <c r="B816" s="20" t="s">
        <v>683</v>
      </c>
      <c r="C816" s="20" t="s">
        <v>681</v>
      </c>
      <c r="D816" s="20">
        <v>2.6</v>
      </c>
      <c r="E816" s="20" t="s">
        <v>682</v>
      </c>
      <c r="F816" s="20">
        <v>0</v>
      </c>
      <c r="G816" s="20">
        <v>4505158.2699999996</v>
      </c>
      <c r="H816" s="20">
        <v>-7073.78</v>
      </c>
      <c r="I816" s="20">
        <v>4498084.49</v>
      </c>
      <c r="J816" s="20">
        <v>4498084.49</v>
      </c>
    </row>
    <row r="817" spans="1:10" x14ac:dyDescent="0.2">
      <c r="A817" s="20" t="s">
        <v>723</v>
      </c>
      <c r="B817" s="20" t="s">
        <v>687</v>
      </c>
      <c r="C817" s="20" t="s">
        <v>700</v>
      </c>
      <c r="D817" s="20">
        <v>1.5</v>
      </c>
      <c r="E817" s="20" t="s">
        <v>701</v>
      </c>
      <c r="F817" s="20">
        <v>0</v>
      </c>
      <c r="G817" s="20">
        <v>100000</v>
      </c>
      <c r="H817" s="20">
        <v>-100000</v>
      </c>
      <c r="I817" s="20">
        <v>0</v>
      </c>
      <c r="J817" s="20">
        <v>0</v>
      </c>
    </row>
    <row r="818" spans="1:10" x14ac:dyDescent="0.2">
      <c r="A818" s="20" t="s">
        <v>723</v>
      </c>
      <c r="B818" s="20" t="s">
        <v>687</v>
      </c>
      <c r="C818" s="20" t="s">
        <v>697</v>
      </c>
      <c r="D818" s="20">
        <v>1.1000000000000001</v>
      </c>
      <c r="E818" s="20" t="s">
        <v>724</v>
      </c>
      <c r="F818" s="20">
        <v>0</v>
      </c>
      <c r="G818" s="20">
        <v>100000</v>
      </c>
      <c r="H818" s="20">
        <v>0</v>
      </c>
      <c r="I818" s="20">
        <v>100000</v>
      </c>
      <c r="J818" s="20">
        <v>100000</v>
      </c>
    </row>
    <row r="819" spans="1:10" x14ac:dyDescent="0.2">
      <c r="A819" s="20" t="s">
        <v>723</v>
      </c>
      <c r="B819" s="20" t="s">
        <v>687</v>
      </c>
      <c r="C819" s="20" t="s">
        <v>697</v>
      </c>
      <c r="D819" s="20">
        <v>1.1000000000000001</v>
      </c>
      <c r="E819" s="20" t="s">
        <v>698</v>
      </c>
      <c r="F819" s="20">
        <v>0</v>
      </c>
      <c r="G819" s="20">
        <v>500000</v>
      </c>
      <c r="H819" s="20">
        <v>-404876.2</v>
      </c>
      <c r="I819" s="20">
        <v>0</v>
      </c>
      <c r="J819" s="20">
        <v>0</v>
      </c>
    </row>
    <row r="820" spans="1:10" x14ac:dyDescent="0.2">
      <c r="A820" s="20" t="s">
        <v>723</v>
      </c>
      <c r="B820" s="20" t="s">
        <v>687</v>
      </c>
      <c r="C820" s="20" t="s">
        <v>697</v>
      </c>
      <c r="D820" s="20">
        <v>1.5</v>
      </c>
      <c r="E820" s="20" t="s">
        <v>698</v>
      </c>
      <c r="F820" s="20">
        <v>1618051.38</v>
      </c>
      <c r="G820" s="20">
        <v>927724.62</v>
      </c>
      <c r="H820" s="20">
        <v>-2545776</v>
      </c>
      <c r="I820" s="20">
        <v>282458.45</v>
      </c>
      <c r="J820" s="20">
        <v>0</v>
      </c>
    </row>
    <row r="821" spans="1:10" x14ac:dyDescent="0.2">
      <c r="A821" s="20" t="s">
        <v>723</v>
      </c>
      <c r="B821" s="20" t="s">
        <v>687</v>
      </c>
      <c r="C821" s="20" t="s">
        <v>725</v>
      </c>
      <c r="D821" s="20">
        <v>1.5</v>
      </c>
      <c r="E821" s="20" t="s">
        <v>726</v>
      </c>
      <c r="F821" s="20">
        <v>0</v>
      </c>
      <c r="G821" s="20">
        <v>282458.45</v>
      </c>
      <c r="H821" s="20">
        <v>0</v>
      </c>
      <c r="I821" s="20">
        <v>0</v>
      </c>
      <c r="J821" s="20">
        <v>282458.45</v>
      </c>
    </row>
    <row r="822" spans="1:10" x14ac:dyDescent="0.2">
      <c r="A822" s="20" t="s">
        <v>723</v>
      </c>
      <c r="B822" s="20" t="s">
        <v>683</v>
      </c>
      <c r="C822" s="20" t="s">
        <v>697</v>
      </c>
      <c r="D822" s="20">
        <v>1.5</v>
      </c>
      <c r="E822" s="20" t="s">
        <v>698</v>
      </c>
      <c r="F822" s="20">
        <v>0</v>
      </c>
      <c r="G822" s="20">
        <v>48000</v>
      </c>
      <c r="H822" s="20">
        <v>0</v>
      </c>
      <c r="I822" s="20">
        <v>48000</v>
      </c>
      <c r="J822" s="20">
        <v>48000</v>
      </c>
    </row>
    <row r="823" spans="1:10" x14ac:dyDescent="0.2">
      <c r="A823" s="20" t="s">
        <v>723</v>
      </c>
      <c r="B823" s="20" t="s">
        <v>683</v>
      </c>
      <c r="C823" s="20" t="s">
        <v>725</v>
      </c>
      <c r="D823" s="20">
        <v>1.5</v>
      </c>
      <c r="E823" s="20" t="s">
        <v>726</v>
      </c>
      <c r="F823" s="20">
        <v>0</v>
      </c>
      <c r="G823" s="20">
        <v>225000</v>
      </c>
      <c r="H823" s="20">
        <v>-100000</v>
      </c>
      <c r="I823" s="20">
        <v>65000</v>
      </c>
      <c r="J823" s="20">
        <v>65000</v>
      </c>
    </row>
    <row r="824" spans="1:10" x14ac:dyDescent="0.2">
      <c r="A824" s="20" t="s">
        <v>723</v>
      </c>
      <c r="B824" s="20" t="s">
        <v>683</v>
      </c>
      <c r="C824" s="20" t="s">
        <v>725</v>
      </c>
      <c r="D824" s="20">
        <v>1.7</v>
      </c>
      <c r="E824" s="20" t="s">
        <v>726</v>
      </c>
      <c r="F824" s="20">
        <v>0</v>
      </c>
      <c r="G824" s="20">
        <v>225000</v>
      </c>
      <c r="H824" s="20">
        <v>0</v>
      </c>
      <c r="I824" s="20">
        <v>65000</v>
      </c>
      <c r="J824" s="20">
        <v>65000</v>
      </c>
    </row>
    <row r="825" spans="1:10" x14ac:dyDescent="0.2">
      <c r="A825" s="20" t="s">
        <v>727</v>
      </c>
      <c r="B825" s="20" t="s">
        <v>680</v>
      </c>
      <c r="C825" s="20" t="s">
        <v>681</v>
      </c>
      <c r="D825" s="20">
        <v>2.5</v>
      </c>
      <c r="E825" s="20" t="s">
        <v>682</v>
      </c>
      <c r="F825" s="20">
        <v>27524458</v>
      </c>
      <c r="G825" s="20">
        <v>0</v>
      </c>
      <c r="H825" s="20">
        <v>-27524458</v>
      </c>
      <c r="I825" s="20">
        <v>0</v>
      </c>
      <c r="J825" s="20">
        <v>0</v>
      </c>
    </row>
    <row r="826" spans="1:10" x14ac:dyDescent="0.2">
      <c r="A826" s="20" t="s">
        <v>728</v>
      </c>
      <c r="B826" s="20" t="s">
        <v>687</v>
      </c>
      <c r="C826" s="20" t="s">
        <v>729</v>
      </c>
      <c r="D826" s="20">
        <v>1.5</v>
      </c>
      <c r="E826" s="20" t="s">
        <v>730</v>
      </c>
      <c r="F826" s="20">
        <v>1000000</v>
      </c>
      <c r="G826" s="20">
        <v>0</v>
      </c>
      <c r="H826" s="20">
        <v>0</v>
      </c>
      <c r="I826" s="20">
        <v>1000000</v>
      </c>
      <c r="J826" s="20">
        <v>1000000</v>
      </c>
    </row>
    <row r="827" spans="1:10" x14ac:dyDescent="0.2">
      <c r="A827" s="20" t="s">
        <v>731</v>
      </c>
      <c r="B827" s="20" t="s">
        <v>687</v>
      </c>
      <c r="C827" s="20" t="s">
        <v>729</v>
      </c>
      <c r="D827" s="20">
        <v>1.5</v>
      </c>
      <c r="E827" s="20" t="s">
        <v>730</v>
      </c>
      <c r="F827" s="20">
        <v>100000</v>
      </c>
      <c r="G827" s="20">
        <v>0</v>
      </c>
      <c r="H827" s="20">
        <v>-80600</v>
      </c>
      <c r="I827" s="20">
        <v>19400</v>
      </c>
      <c r="J827" s="20">
        <v>19400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227:E227"/>
    <mergeCell ref="A1:C1"/>
    <mergeCell ref="A2:C2"/>
    <mergeCell ref="A3:C3"/>
    <mergeCell ref="C226:E226"/>
  </mergeCells>
  <printOptions gridLines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9"/>
    </row>
    <row r="2" spans="1:2" ht="15" customHeight="1" x14ac:dyDescent="0.2">
      <c r="A2" s="96" t="s">
        <v>190</v>
      </c>
      <c r="B2" s="97" t="s">
        <v>50</v>
      </c>
    </row>
    <row r="3" spans="1:2" x14ac:dyDescent="0.2">
      <c r="A3" s="13"/>
      <c r="B3" s="110"/>
    </row>
    <row r="4" spans="1:2" ht="14.1" customHeight="1" x14ac:dyDescent="0.2">
      <c r="A4" s="111" t="s">
        <v>577</v>
      </c>
      <c r="B4" s="101" t="s">
        <v>78</v>
      </c>
    </row>
    <row r="5" spans="1:2" ht="14.1" customHeight="1" x14ac:dyDescent="0.2">
      <c r="A5" s="102"/>
      <c r="B5" s="101" t="s">
        <v>51</v>
      </c>
    </row>
    <row r="6" spans="1:2" ht="14.1" customHeight="1" x14ac:dyDescent="0.2">
      <c r="A6" s="102"/>
      <c r="B6" s="101" t="s">
        <v>148</v>
      </c>
    </row>
    <row r="7" spans="1:2" ht="14.1" customHeight="1" x14ac:dyDescent="0.2">
      <c r="A7" s="102"/>
      <c r="B7" s="101" t="s">
        <v>63</v>
      </c>
    </row>
    <row r="8" spans="1:2" x14ac:dyDescent="0.2">
      <c r="A8" s="102"/>
    </row>
    <row r="9" spans="1:2" x14ac:dyDescent="0.2">
      <c r="A9" s="111" t="s">
        <v>578</v>
      </c>
      <c r="B9" s="103" t="s">
        <v>150</v>
      </c>
    </row>
    <row r="10" spans="1:2" ht="15" customHeight="1" x14ac:dyDescent="0.2">
      <c r="A10" s="102"/>
      <c r="B10" s="112" t="s">
        <v>63</v>
      </c>
    </row>
    <row r="11" spans="1:2" x14ac:dyDescent="0.2">
      <c r="A11" s="102"/>
    </row>
    <row r="12" spans="1:2" x14ac:dyDescent="0.2">
      <c r="A12" s="111" t="s">
        <v>580</v>
      </c>
      <c r="B12" s="103" t="s">
        <v>150</v>
      </c>
    </row>
    <row r="13" spans="1:2" ht="22.5" x14ac:dyDescent="0.2">
      <c r="A13" s="102"/>
      <c r="B13" s="103" t="s">
        <v>70</v>
      </c>
    </row>
    <row r="14" spans="1:2" x14ac:dyDescent="0.2">
      <c r="A14" s="102"/>
      <c r="B14" s="112" t="s">
        <v>63</v>
      </c>
    </row>
    <row r="15" spans="1:2" x14ac:dyDescent="0.2">
      <c r="A15" s="102"/>
    </row>
    <row r="16" spans="1:2" x14ac:dyDescent="0.2">
      <c r="A16" s="102"/>
    </row>
    <row r="17" spans="1:2" ht="15" customHeight="1" x14ac:dyDescent="0.2">
      <c r="A17" s="111" t="s">
        <v>581</v>
      </c>
      <c r="B17" s="105" t="s">
        <v>71</v>
      </c>
    </row>
    <row r="18" spans="1:2" ht="15" customHeight="1" x14ac:dyDescent="0.2">
      <c r="A18" s="13"/>
      <c r="B18" s="105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5" zoomScaleNormal="100" workbookViewId="0">
      <selection activeCell="B42" sqref="B4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80" t="s">
        <v>672</v>
      </c>
      <c r="B1" s="180"/>
      <c r="C1" s="180"/>
      <c r="D1" s="27" t="s">
        <v>617</v>
      </c>
      <c r="E1" s="28">
        <v>2022</v>
      </c>
    </row>
    <row r="2" spans="1:5" ht="18.95" customHeight="1" x14ac:dyDescent="0.2">
      <c r="A2" s="180" t="s">
        <v>623</v>
      </c>
      <c r="B2" s="180"/>
      <c r="C2" s="180"/>
      <c r="D2" s="27" t="s">
        <v>618</v>
      </c>
      <c r="E2" s="28" t="s">
        <v>620</v>
      </c>
    </row>
    <row r="3" spans="1:5" ht="18.95" customHeight="1" x14ac:dyDescent="0.2">
      <c r="A3" s="180" t="s">
        <v>673</v>
      </c>
      <c r="B3" s="180"/>
      <c r="C3" s="180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804280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55294255.57</v>
      </c>
    </row>
    <row r="15" spans="1:5" x14ac:dyDescent="0.2">
      <c r="A15" s="33">
        <v>3220</v>
      </c>
      <c r="B15" s="29" t="s">
        <v>473</v>
      </c>
      <c r="C15" s="34">
        <v>76783246.079999998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3" spans="2:5" x14ac:dyDescent="0.2">
      <c r="B33" s="168" t="s">
        <v>674</v>
      </c>
      <c r="C33" s="178" t="s">
        <v>675</v>
      </c>
      <c r="D33" s="178"/>
      <c r="E33" s="178"/>
    </row>
    <row r="34" spans="2:5" x14ac:dyDescent="0.2">
      <c r="B34" s="22" t="s">
        <v>676</v>
      </c>
      <c r="C34" s="179" t="s">
        <v>677</v>
      </c>
      <c r="D34" s="179"/>
      <c r="E34" s="17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3:E33"/>
    <mergeCell ref="C34:E34"/>
  </mergeCells>
  <printOptions gridLines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4" spans="1:2" ht="15" customHeight="1" x14ac:dyDescent="0.2">
      <c r="A4" s="111" t="s">
        <v>23</v>
      </c>
      <c r="B4" s="101" t="s">
        <v>78</v>
      </c>
    </row>
    <row r="5" spans="1:2" ht="15" customHeight="1" x14ac:dyDescent="0.2">
      <c r="A5" s="111" t="s">
        <v>25</v>
      </c>
      <c r="B5" s="101" t="s">
        <v>51</v>
      </c>
    </row>
    <row r="6" spans="1:2" ht="15" customHeight="1" x14ac:dyDescent="0.2">
      <c r="B6" s="101" t="s">
        <v>175</v>
      </c>
    </row>
    <row r="7" spans="1:2" ht="15" customHeight="1" x14ac:dyDescent="0.2">
      <c r="B7" s="101" t="s">
        <v>73</v>
      </c>
    </row>
    <row r="8" spans="1:2" ht="15" customHeight="1" x14ac:dyDescent="0.2">
      <c r="B8" s="101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1"/>
  <sheetViews>
    <sheetView tabSelected="1" topLeftCell="A118" zoomScaleNormal="100" workbookViewId="0">
      <selection activeCell="B137" sqref="B13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0" t="s">
        <v>672</v>
      </c>
      <c r="B1" s="180"/>
      <c r="C1" s="180"/>
      <c r="D1" s="27" t="s">
        <v>617</v>
      </c>
      <c r="E1" s="28">
        <v>2022</v>
      </c>
    </row>
    <row r="2" spans="1:5" s="35" customFormat="1" ht="18.95" customHeight="1" x14ac:dyDescent="0.25">
      <c r="A2" s="180" t="s">
        <v>624</v>
      </c>
      <c r="B2" s="180"/>
      <c r="C2" s="180"/>
      <c r="D2" s="27" t="s">
        <v>618</v>
      </c>
      <c r="E2" s="28" t="s">
        <v>620</v>
      </c>
    </row>
    <row r="3" spans="1:5" s="35" customFormat="1" ht="18.95" customHeight="1" x14ac:dyDescent="0.25">
      <c r="A3" s="180" t="s">
        <v>673</v>
      </c>
      <c r="B3" s="180"/>
      <c r="C3" s="180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8">
        <v>2022</v>
      </c>
      <c r="D7" s="128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19381662.719999999</v>
      </c>
      <c r="D9" s="34">
        <v>14384522.470000001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441080.79</v>
      </c>
      <c r="D12" s="34">
        <v>801335.17</v>
      </c>
    </row>
    <row r="13" spans="1:5" x14ac:dyDescent="0.2">
      <c r="A13" s="33">
        <v>1116</v>
      </c>
      <c r="B13" s="29" t="s">
        <v>489</v>
      </c>
      <c r="C13" s="34">
        <v>1600</v>
      </c>
      <c r="D13" s="34">
        <v>1600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2">
        <v>1110</v>
      </c>
      <c r="B15" s="133" t="s">
        <v>639</v>
      </c>
      <c r="C15" s="134">
        <f>SUM(C8:C14)</f>
        <v>19824343.509999998</v>
      </c>
      <c r="D15" s="134">
        <f>SUM(D8:D14)</f>
        <v>15187457.640000001</v>
      </c>
    </row>
    <row r="18" spans="1:5" x14ac:dyDescent="0.2">
      <c r="A18" s="31" t="s">
        <v>178</v>
      </c>
      <c r="B18" s="31"/>
      <c r="C18" s="31"/>
      <c r="D18" s="31"/>
      <c r="E18" s="129"/>
    </row>
    <row r="19" spans="1:5" x14ac:dyDescent="0.2">
      <c r="A19" s="32" t="s">
        <v>146</v>
      </c>
      <c r="B19" s="32" t="s">
        <v>661</v>
      </c>
      <c r="C19" s="143" t="s">
        <v>660</v>
      </c>
      <c r="D19" s="143" t="s">
        <v>181</v>
      </c>
      <c r="E19" s="129"/>
    </row>
    <row r="20" spans="1:5" x14ac:dyDescent="0.2">
      <c r="A20" s="132">
        <v>1230</v>
      </c>
      <c r="B20" s="133" t="s">
        <v>230</v>
      </c>
      <c r="C20" s="134">
        <f>SUM(C21:C27)</f>
        <v>46674905.420000002</v>
      </c>
      <c r="D20" s="134">
        <f>SUM(D21:D27)</f>
        <v>36055993.57</v>
      </c>
      <c r="E20" s="129"/>
    </row>
    <row r="21" spans="1:5" x14ac:dyDescent="0.2">
      <c r="A21" s="33">
        <v>1231</v>
      </c>
      <c r="B21" s="29" t="s">
        <v>231</v>
      </c>
      <c r="C21" s="34">
        <v>3015000</v>
      </c>
      <c r="D21" s="131">
        <v>3015000</v>
      </c>
      <c r="E21" s="129"/>
    </row>
    <row r="22" spans="1:5" x14ac:dyDescent="0.2">
      <c r="A22" s="33">
        <v>1232</v>
      </c>
      <c r="B22" s="29" t="s">
        <v>232</v>
      </c>
      <c r="C22" s="34">
        <v>0</v>
      </c>
      <c r="D22" s="131">
        <v>0</v>
      </c>
      <c r="E22" s="129"/>
    </row>
    <row r="23" spans="1:5" x14ac:dyDescent="0.2">
      <c r="A23" s="33">
        <v>1233</v>
      </c>
      <c r="B23" s="29" t="s">
        <v>233</v>
      </c>
      <c r="C23" s="34">
        <v>0</v>
      </c>
      <c r="D23" s="131">
        <v>0</v>
      </c>
      <c r="E23" s="129"/>
    </row>
    <row r="24" spans="1:5" x14ac:dyDescent="0.2">
      <c r="A24" s="33">
        <v>1234</v>
      </c>
      <c r="B24" s="29" t="s">
        <v>234</v>
      </c>
      <c r="C24" s="34">
        <v>0</v>
      </c>
      <c r="D24" s="131">
        <v>0</v>
      </c>
      <c r="E24" s="129"/>
    </row>
    <row r="25" spans="1:5" x14ac:dyDescent="0.2">
      <c r="A25" s="33">
        <v>1235</v>
      </c>
      <c r="B25" s="29" t="s">
        <v>235</v>
      </c>
      <c r="C25" s="34">
        <v>34713946.490000002</v>
      </c>
      <c r="D25" s="131">
        <v>24095034.640000001</v>
      </c>
      <c r="E25" s="129"/>
    </row>
    <row r="26" spans="1:5" x14ac:dyDescent="0.2">
      <c r="A26" s="33">
        <v>1236</v>
      </c>
      <c r="B26" s="29" t="s">
        <v>236</v>
      </c>
      <c r="C26" s="34">
        <v>8945958.9299999997</v>
      </c>
      <c r="D26" s="131">
        <v>8945958.9299999997</v>
      </c>
      <c r="E26" s="129"/>
    </row>
    <row r="27" spans="1:5" x14ac:dyDescent="0.2">
      <c r="A27" s="33">
        <v>1239</v>
      </c>
      <c r="B27" s="29" t="s">
        <v>237</v>
      </c>
      <c r="C27" s="34">
        <v>0</v>
      </c>
      <c r="D27" s="131">
        <v>0</v>
      </c>
      <c r="E27" s="129"/>
    </row>
    <row r="28" spans="1:5" x14ac:dyDescent="0.2">
      <c r="A28" s="132">
        <v>1240</v>
      </c>
      <c r="B28" s="133" t="s">
        <v>238</v>
      </c>
      <c r="C28" s="134">
        <f>SUM(C29:C36)</f>
        <v>1081633.6299999999</v>
      </c>
      <c r="D28" s="134">
        <f>SUM(D29:D36)</f>
        <v>1081083.6299999999</v>
      </c>
      <c r="E28" s="129"/>
    </row>
    <row r="29" spans="1:5" x14ac:dyDescent="0.2">
      <c r="A29" s="33">
        <v>1241</v>
      </c>
      <c r="B29" s="29" t="s">
        <v>239</v>
      </c>
      <c r="C29" s="34">
        <v>379728.04</v>
      </c>
      <c r="D29" s="131">
        <v>379728.04</v>
      </c>
      <c r="E29" s="129"/>
    </row>
    <row r="30" spans="1:5" x14ac:dyDescent="0.2">
      <c r="A30" s="33">
        <v>1242</v>
      </c>
      <c r="B30" s="29" t="s">
        <v>240</v>
      </c>
      <c r="C30" s="34">
        <v>167902.02</v>
      </c>
      <c r="D30" s="131">
        <v>167352.01999999999</v>
      </c>
      <c r="E30" s="129"/>
    </row>
    <row r="31" spans="1:5" x14ac:dyDescent="0.2">
      <c r="A31" s="33">
        <v>1243</v>
      </c>
      <c r="B31" s="29" t="s">
        <v>241</v>
      </c>
      <c r="C31" s="34">
        <v>0</v>
      </c>
      <c r="D31" s="131">
        <v>0</v>
      </c>
      <c r="E31" s="129"/>
    </row>
    <row r="32" spans="1:5" x14ac:dyDescent="0.2">
      <c r="A32" s="33">
        <v>1244</v>
      </c>
      <c r="B32" s="29" t="s">
        <v>242</v>
      </c>
      <c r="C32" s="34">
        <v>0</v>
      </c>
      <c r="D32" s="131">
        <v>0</v>
      </c>
      <c r="E32" s="129"/>
    </row>
    <row r="33" spans="1:5" x14ac:dyDescent="0.2">
      <c r="A33" s="33">
        <v>1245</v>
      </c>
      <c r="B33" s="29" t="s">
        <v>243</v>
      </c>
      <c r="C33" s="34">
        <v>0</v>
      </c>
      <c r="D33" s="131">
        <v>0</v>
      </c>
      <c r="E33" s="129"/>
    </row>
    <row r="34" spans="1:5" x14ac:dyDescent="0.2">
      <c r="A34" s="33">
        <v>1246</v>
      </c>
      <c r="B34" s="29" t="s">
        <v>244</v>
      </c>
      <c r="C34" s="34">
        <v>534003.56999999995</v>
      </c>
      <c r="D34" s="131">
        <v>534003.56999999995</v>
      </c>
    </row>
    <row r="35" spans="1:5" x14ac:dyDescent="0.2">
      <c r="A35" s="33">
        <v>1247</v>
      </c>
      <c r="B35" s="29" t="s">
        <v>245</v>
      </c>
      <c r="C35" s="34">
        <v>0</v>
      </c>
      <c r="D35" s="131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1">
        <v>0</v>
      </c>
    </row>
    <row r="37" spans="1:5" x14ac:dyDescent="0.2">
      <c r="A37" s="132">
        <v>1250</v>
      </c>
      <c r="B37" s="133" t="s">
        <v>248</v>
      </c>
      <c r="C37" s="134">
        <f>SUM(C38:C42)</f>
        <v>0</v>
      </c>
      <c r="D37" s="134">
        <f>SUM(D38:D42)</f>
        <v>0</v>
      </c>
      <c r="E37" s="133"/>
    </row>
    <row r="38" spans="1:5" x14ac:dyDescent="0.2">
      <c r="A38" s="33">
        <v>1251</v>
      </c>
      <c r="B38" s="29" t="s">
        <v>249</v>
      </c>
      <c r="C38" s="34">
        <v>0</v>
      </c>
      <c r="D38" s="131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1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1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1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1">
        <v>0</v>
      </c>
    </row>
    <row r="43" spans="1:5" x14ac:dyDescent="0.2">
      <c r="B43" s="135" t="s">
        <v>640</v>
      </c>
      <c r="C43" s="134">
        <f>C20+C28+C37</f>
        <v>47756539.050000004</v>
      </c>
      <c r="D43" s="134">
        <f>D20+D28+D37</f>
        <v>37137077.200000003</v>
      </c>
    </row>
    <row r="44" spans="1:5" s="129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8">
        <v>2022</v>
      </c>
      <c r="D46" s="128">
        <v>2021</v>
      </c>
      <c r="E46" s="32"/>
    </row>
    <row r="47" spans="1:5" s="129" customFormat="1" x14ac:dyDescent="0.2">
      <c r="A47" s="132">
        <v>3210</v>
      </c>
      <c r="B47" s="133" t="s">
        <v>641</v>
      </c>
      <c r="C47" s="134">
        <v>55294255.57</v>
      </c>
      <c r="D47" s="134">
        <v>877766.03</v>
      </c>
    </row>
    <row r="48" spans="1:5" x14ac:dyDescent="0.2">
      <c r="A48" s="130"/>
      <c r="B48" s="135" t="s">
        <v>629</v>
      </c>
      <c r="C48" s="134">
        <f>C51+C63+C95+C98+C49</f>
        <v>6747628.4900000002</v>
      </c>
      <c r="D48" s="134">
        <f>D51+D63+D95+D98+D49</f>
        <v>946139.56</v>
      </c>
    </row>
    <row r="49" spans="1:4" s="129" customFormat="1" x14ac:dyDescent="0.2">
      <c r="A49" s="144">
        <v>5100</v>
      </c>
      <c r="B49" s="145" t="s">
        <v>361</v>
      </c>
      <c r="C49" s="146">
        <f>SUM(C50:C50)</f>
        <v>0</v>
      </c>
      <c r="D49" s="146">
        <f>SUM(D50:D50)</f>
        <v>0</v>
      </c>
    </row>
    <row r="50" spans="1:4" s="129" customFormat="1" x14ac:dyDescent="0.2">
      <c r="A50" s="147">
        <v>5130</v>
      </c>
      <c r="B50" s="148" t="s">
        <v>662</v>
      </c>
      <c r="C50" s="149">
        <v>0</v>
      </c>
      <c r="D50" s="149">
        <v>0</v>
      </c>
    </row>
    <row r="51" spans="1:4" x14ac:dyDescent="0.2">
      <c r="A51" s="132">
        <v>5400</v>
      </c>
      <c r="B51" s="133" t="s">
        <v>426</v>
      </c>
      <c r="C51" s="134">
        <f>C52+C54+C56+C58+C60</f>
        <v>19400</v>
      </c>
      <c r="D51" s="134">
        <f>D52+D54+D56+D58+D60</f>
        <v>0</v>
      </c>
    </row>
    <row r="52" spans="1:4" x14ac:dyDescent="0.2">
      <c r="A52" s="130">
        <v>5410</v>
      </c>
      <c r="B52" s="129" t="s">
        <v>630</v>
      </c>
      <c r="C52" s="131">
        <f>C53</f>
        <v>19400</v>
      </c>
      <c r="D52" s="131">
        <f>D53</f>
        <v>0</v>
      </c>
    </row>
    <row r="53" spans="1:4" x14ac:dyDescent="0.2">
      <c r="A53" s="130">
        <v>5411</v>
      </c>
      <c r="B53" s="129" t="s">
        <v>428</v>
      </c>
      <c r="C53" s="131">
        <v>19400</v>
      </c>
      <c r="D53" s="131">
        <v>0</v>
      </c>
    </row>
    <row r="54" spans="1:4" x14ac:dyDescent="0.2">
      <c r="A54" s="130">
        <v>5420</v>
      </c>
      <c r="B54" s="129" t="s">
        <v>631</v>
      </c>
      <c r="C54" s="131">
        <f>C55</f>
        <v>0</v>
      </c>
      <c r="D54" s="131">
        <f>D55</f>
        <v>0</v>
      </c>
    </row>
    <row r="55" spans="1:4" x14ac:dyDescent="0.2">
      <c r="A55" s="130">
        <v>5421</v>
      </c>
      <c r="B55" s="129" t="s">
        <v>431</v>
      </c>
      <c r="C55" s="131">
        <v>0</v>
      </c>
      <c r="D55" s="131">
        <v>0</v>
      </c>
    </row>
    <row r="56" spans="1:4" x14ac:dyDescent="0.2">
      <c r="A56" s="130">
        <v>5430</v>
      </c>
      <c r="B56" s="129" t="s">
        <v>632</v>
      </c>
      <c r="C56" s="131">
        <f>C57</f>
        <v>0</v>
      </c>
      <c r="D56" s="131">
        <f>D57</f>
        <v>0</v>
      </c>
    </row>
    <row r="57" spans="1:4" x14ac:dyDescent="0.2">
      <c r="A57" s="130">
        <v>5431</v>
      </c>
      <c r="B57" s="129" t="s">
        <v>434</v>
      </c>
      <c r="C57" s="131">
        <v>0</v>
      </c>
      <c r="D57" s="131">
        <v>0</v>
      </c>
    </row>
    <row r="58" spans="1:4" x14ac:dyDescent="0.2">
      <c r="A58" s="130">
        <v>5440</v>
      </c>
      <c r="B58" s="129" t="s">
        <v>633</v>
      </c>
      <c r="C58" s="131">
        <f>C59</f>
        <v>0</v>
      </c>
      <c r="D58" s="131">
        <f>D59</f>
        <v>0</v>
      </c>
    </row>
    <row r="59" spans="1:4" x14ac:dyDescent="0.2">
      <c r="A59" s="130">
        <v>5441</v>
      </c>
      <c r="B59" s="129" t="s">
        <v>633</v>
      </c>
      <c r="C59" s="131">
        <v>0</v>
      </c>
      <c r="D59" s="131">
        <v>0</v>
      </c>
    </row>
    <row r="60" spans="1:4" x14ac:dyDescent="0.2">
      <c r="A60" s="130">
        <v>5450</v>
      </c>
      <c r="B60" s="129" t="s">
        <v>634</v>
      </c>
      <c r="C60" s="131">
        <f>SUM(C61:C62)</f>
        <v>0</v>
      </c>
      <c r="D60" s="131">
        <f>SUM(D61:D62)</f>
        <v>0</v>
      </c>
    </row>
    <row r="61" spans="1:4" x14ac:dyDescent="0.2">
      <c r="A61" s="130">
        <v>5451</v>
      </c>
      <c r="B61" s="129" t="s">
        <v>438</v>
      </c>
      <c r="C61" s="131">
        <v>0</v>
      </c>
      <c r="D61" s="131">
        <v>0</v>
      </c>
    </row>
    <row r="62" spans="1:4" x14ac:dyDescent="0.2">
      <c r="A62" s="130">
        <v>5452</v>
      </c>
      <c r="B62" s="129" t="s">
        <v>439</v>
      </c>
      <c r="C62" s="131">
        <v>0</v>
      </c>
      <c r="D62" s="131">
        <v>0</v>
      </c>
    </row>
    <row r="63" spans="1:4" x14ac:dyDescent="0.2">
      <c r="A63" s="132">
        <v>5500</v>
      </c>
      <c r="B63" s="133" t="s">
        <v>440</v>
      </c>
      <c r="C63" s="134">
        <f>C64+C73+C76+C82+C84+C86</f>
        <v>2045729.92</v>
      </c>
      <c r="D63" s="134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2045729.92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180460.29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1816241.23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49028.4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2">
        <v>5600</v>
      </c>
      <c r="B95" s="133" t="s">
        <v>79</v>
      </c>
      <c r="C95" s="134">
        <f>C96</f>
        <v>3892530.55</v>
      </c>
      <c r="D95" s="134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3892530.55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3892530.55</v>
      </c>
      <c r="D97" s="34">
        <v>0</v>
      </c>
    </row>
    <row r="98" spans="1:4" x14ac:dyDescent="0.2">
      <c r="A98" s="132">
        <v>2110</v>
      </c>
      <c r="B98" s="138" t="s">
        <v>642</v>
      </c>
      <c r="C98" s="134">
        <f>SUM(C99:C103)</f>
        <v>789968.02</v>
      </c>
      <c r="D98" s="134">
        <f>SUM(D99:D103)</f>
        <v>946139.56</v>
      </c>
    </row>
    <row r="99" spans="1:4" x14ac:dyDescent="0.2">
      <c r="A99" s="130">
        <v>2111</v>
      </c>
      <c r="B99" s="129" t="s">
        <v>643</v>
      </c>
      <c r="C99" s="131">
        <v>0</v>
      </c>
      <c r="D99" s="131">
        <v>132588.72</v>
      </c>
    </row>
    <row r="100" spans="1:4" x14ac:dyDescent="0.2">
      <c r="A100" s="130">
        <v>2112</v>
      </c>
      <c r="B100" s="129" t="s">
        <v>644</v>
      </c>
      <c r="C100" s="131">
        <v>72677.490000000005</v>
      </c>
      <c r="D100" s="131">
        <v>260626.48</v>
      </c>
    </row>
    <row r="101" spans="1:4" x14ac:dyDescent="0.2">
      <c r="A101" s="130">
        <v>2112</v>
      </c>
      <c r="B101" s="129" t="s">
        <v>645</v>
      </c>
      <c r="C101" s="131">
        <v>714290.43</v>
      </c>
      <c r="D101" s="131">
        <v>552924.36</v>
      </c>
    </row>
    <row r="102" spans="1:4" x14ac:dyDescent="0.2">
      <c r="A102" s="130">
        <v>2115</v>
      </c>
      <c r="B102" s="129" t="s">
        <v>646</v>
      </c>
      <c r="C102" s="131">
        <v>3000.1</v>
      </c>
      <c r="D102" s="131">
        <v>0</v>
      </c>
    </row>
    <row r="103" spans="1:4" x14ac:dyDescent="0.2">
      <c r="A103" s="130">
        <v>2114</v>
      </c>
      <c r="B103" s="129" t="s">
        <v>647</v>
      </c>
      <c r="C103" s="131">
        <v>0</v>
      </c>
      <c r="D103" s="131">
        <v>0</v>
      </c>
    </row>
    <row r="104" spans="1:4" x14ac:dyDescent="0.2">
      <c r="A104" s="130"/>
      <c r="B104" s="135" t="s">
        <v>648</v>
      </c>
      <c r="C104" s="134">
        <f>+C105</f>
        <v>0</v>
      </c>
      <c r="D104" s="134">
        <f>+D105</f>
        <v>0</v>
      </c>
    </row>
    <row r="105" spans="1:4" s="129" customFormat="1" x14ac:dyDescent="0.2">
      <c r="A105" s="144">
        <v>3100</v>
      </c>
      <c r="B105" s="150" t="s">
        <v>663</v>
      </c>
      <c r="C105" s="151">
        <f>SUM(C106:C109)</f>
        <v>0</v>
      </c>
      <c r="D105" s="151">
        <f>SUM(D106:D109)</f>
        <v>0</v>
      </c>
    </row>
    <row r="106" spans="1:4" s="129" customFormat="1" x14ac:dyDescent="0.2">
      <c r="A106" s="147"/>
      <c r="B106" s="152" t="s">
        <v>664</v>
      </c>
      <c r="C106" s="153">
        <v>0</v>
      </c>
      <c r="D106" s="153">
        <v>0</v>
      </c>
    </row>
    <row r="107" spans="1:4" s="129" customFormat="1" x14ac:dyDescent="0.2">
      <c r="A107" s="147"/>
      <c r="B107" s="152" t="s">
        <v>665</v>
      </c>
      <c r="C107" s="153">
        <v>0</v>
      </c>
      <c r="D107" s="153">
        <v>0</v>
      </c>
    </row>
    <row r="108" spans="1:4" s="129" customFormat="1" x14ac:dyDescent="0.2">
      <c r="A108" s="147"/>
      <c r="B108" s="152" t="s">
        <v>666</v>
      </c>
      <c r="C108" s="153">
        <v>0</v>
      </c>
      <c r="D108" s="153">
        <v>0</v>
      </c>
    </row>
    <row r="109" spans="1:4" s="129" customFormat="1" x14ac:dyDescent="0.2">
      <c r="A109" s="147"/>
      <c r="B109" s="152" t="s">
        <v>667</v>
      </c>
      <c r="C109" s="153">
        <v>0</v>
      </c>
      <c r="D109" s="153">
        <v>0</v>
      </c>
    </row>
    <row r="110" spans="1:4" s="129" customFormat="1" x14ac:dyDescent="0.2">
      <c r="A110" s="147"/>
      <c r="B110" s="155" t="s">
        <v>668</v>
      </c>
      <c r="C110" s="146">
        <f>+C111</f>
        <v>0</v>
      </c>
      <c r="D110" s="146">
        <f>+D111</f>
        <v>0</v>
      </c>
    </row>
    <row r="111" spans="1:4" s="129" customFormat="1" x14ac:dyDescent="0.2">
      <c r="A111" s="144">
        <v>1270</v>
      </c>
      <c r="B111" s="154" t="s">
        <v>254</v>
      </c>
      <c r="C111" s="151">
        <f>+C112</f>
        <v>0</v>
      </c>
      <c r="D111" s="151">
        <f>+D112</f>
        <v>0</v>
      </c>
    </row>
    <row r="112" spans="1:4" s="129" customFormat="1" x14ac:dyDescent="0.2">
      <c r="A112" s="147">
        <v>1273</v>
      </c>
      <c r="B112" s="148" t="s">
        <v>669</v>
      </c>
      <c r="C112" s="153">
        <v>0</v>
      </c>
      <c r="D112" s="153">
        <v>0</v>
      </c>
    </row>
    <row r="113" spans="1:4" s="129" customFormat="1" x14ac:dyDescent="0.2">
      <c r="A113" s="147"/>
      <c r="B113" s="155" t="s">
        <v>670</v>
      </c>
      <c r="C113" s="146">
        <f>+C114+C116</f>
        <v>0</v>
      </c>
      <c r="D113" s="146">
        <f>+D114+D116</f>
        <v>0</v>
      </c>
    </row>
    <row r="114" spans="1:4" s="129" customFormat="1" x14ac:dyDescent="0.2">
      <c r="A114" s="144">
        <v>4300</v>
      </c>
      <c r="B114" s="150" t="s">
        <v>671</v>
      </c>
      <c r="C114" s="151">
        <f>+C115</f>
        <v>0</v>
      </c>
      <c r="D114" s="156">
        <f>+D115</f>
        <v>0</v>
      </c>
    </row>
    <row r="115" spans="1:4" s="129" customFormat="1" x14ac:dyDescent="0.2">
      <c r="A115" s="147">
        <v>4399</v>
      </c>
      <c r="B115" s="152" t="s">
        <v>354</v>
      </c>
      <c r="C115" s="153">
        <v>0</v>
      </c>
      <c r="D115" s="153">
        <v>0</v>
      </c>
    </row>
    <row r="116" spans="1:4" x14ac:dyDescent="0.2">
      <c r="A116" s="132">
        <v>1120</v>
      </c>
      <c r="B116" s="139" t="s">
        <v>649</v>
      </c>
      <c r="C116" s="134">
        <f>SUM(C117:C125)</f>
        <v>0</v>
      </c>
      <c r="D116" s="134">
        <f>SUM(D117:D125)</f>
        <v>0</v>
      </c>
    </row>
    <row r="117" spans="1:4" x14ac:dyDescent="0.2">
      <c r="A117" s="130">
        <v>1124</v>
      </c>
      <c r="B117" s="140" t="s">
        <v>650</v>
      </c>
      <c r="C117" s="141">
        <v>0</v>
      </c>
      <c r="D117" s="131">
        <v>0</v>
      </c>
    </row>
    <row r="118" spans="1:4" x14ac:dyDescent="0.2">
      <c r="A118" s="130">
        <v>1124</v>
      </c>
      <c r="B118" s="140" t="s">
        <v>651</v>
      </c>
      <c r="C118" s="141">
        <v>0</v>
      </c>
      <c r="D118" s="131">
        <v>0</v>
      </c>
    </row>
    <row r="119" spans="1:4" x14ac:dyDescent="0.2">
      <c r="A119" s="130">
        <v>1124</v>
      </c>
      <c r="B119" s="140" t="s">
        <v>652</v>
      </c>
      <c r="C119" s="141">
        <v>0</v>
      </c>
      <c r="D119" s="131">
        <v>0</v>
      </c>
    </row>
    <row r="120" spans="1:4" x14ac:dyDescent="0.2">
      <c r="A120" s="130">
        <v>1124</v>
      </c>
      <c r="B120" s="140" t="s">
        <v>653</v>
      </c>
      <c r="C120" s="141">
        <v>0</v>
      </c>
      <c r="D120" s="131">
        <v>0</v>
      </c>
    </row>
    <row r="121" spans="1:4" x14ac:dyDescent="0.2">
      <c r="A121" s="130">
        <v>1124</v>
      </c>
      <c r="B121" s="140" t="s">
        <v>654</v>
      </c>
      <c r="C121" s="131">
        <v>0</v>
      </c>
      <c r="D121" s="131">
        <v>0</v>
      </c>
    </row>
    <row r="122" spans="1:4" x14ac:dyDescent="0.2">
      <c r="A122" s="130">
        <v>1124</v>
      </c>
      <c r="B122" s="140" t="s">
        <v>655</v>
      </c>
      <c r="C122" s="131">
        <v>0</v>
      </c>
      <c r="D122" s="131">
        <v>0</v>
      </c>
    </row>
    <row r="123" spans="1:4" x14ac:dyDescent="0.2">
      <c r="A123" s="130">
        <v>1122</v>
      </c>
      <c r="B123" s="140" t="s">
        <v>656</v>
      </c>
      <c r="C123" s="131">
        <v>0</v>
      </c>
      <c r="D123" s="131">
        <v>0</v>
      </c>
    </row>
    <row r="124" spans="1:4" x14ac:dyDescent="0.2">
      <c r="A124" s="130">
        <v>1122</v>
      </c>
      <c r="B124" s="140" t="s">
        <v>657</v>
      </c>
      <c r="C124" s="141">
        <v>0</v>
      </c>
      <c r="D124" s="131">
        <v>0</v>
      </c>
    </row>
    <row r="125" spans="1:4" x14ac:dyDescent="0.2">
      <c r="A125" s="130">
        <v>1122</v>
      </c>
      <c r="B125" s="140" t="s">
        <v>658</v>
      </c>
      <c r="C125" s="131">
        <v>0</v>
      </c>
      <c r="D125" s="131">
        <v>0</v>
      </c>
    </row>
    <row r="126" spans="1:4" x14ac:dyDescent="0.2">
      <c r="A126" s="130"/>
      <c r="B126" s="142" t="s">
        <v>659</v>
      </c>
      <c r="C126" s="134">
        <f>C47+C48+C104-C110-C113</f>
        <v>62041884.060000002</v>
      </c>
      <c r="D126" s="134">
        <f>D47+D48+D104-D110-D113</f>
        <v>1823905.59</v>
      </c>
    </row>
    <row r="127" spans="1:4" x14ac:dyDescent="0.2">
      <c r="C127" s="169"/>
    </row>
    <row r="128" spans="1:4" x14ac:dyDescent="0.2">
      <c r="C128" s="170"/>
    </row>
    <row r="129" spans="2:5" x14ac:dyDescent="0.2">
      <c r="C129" s="169"/>
    </row>
    <row r="130" spans="2:5" x14ac:dyDescent="0.2">
      <c r="B130" s="168" t="s">
        <v>674</v>
      </c>
      <c r="C130" s="178" t="s">
        <v>675</v>
      </c>
      <c r="D130" s="178"/>
      <c r="E130" s="178"/>
    </row>
    <row r="131" spans="2:5" x14ac:dyDescent="0.2">
      <c r="B131" s="22" t="s">
        <v>676</v>
      </c>
      <c r="C131" s="179" t="s">
        <v>677</v>
      </c>
      <c r="D131" s="179"/>
      <c r="E131" s="17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30:E130"/>
    <mergeCell ref="C131:E131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rintOptions gridLines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C15:D15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B3" s="110"/>
    </row>
    <row r="4" spans="1:2" ht="14.1" customHeight="1" x14ac:dyDescent="0.2">
      <c r="A4" s="111" t="s">
        <v>27</v>
      </c>
      <c r="B4" s="101" t="s">
        <v>78</v>
      </c>
    </row>
    <row r="5" spans="1:2" ht="14.1" customHeight="1" x14ac:dyDescent="0.2">
      <c r="B5" s="101" t="s">
        <v>51</v>
      </c>
    </row>
    <row r="6" spans="1:2" ht="14.1" customHeight="1" x14ac:dyDescent="0.2">
      <c r="B6" s="101" t="s">
        <v>151</v>
      </c>
    </row>
    <row r="7" spans="1:2" ht="14.1" customHeight="1" x14ac:dyDescent="0.2">
      <c r="B7" s="101" t="s">
        <v>152</v>
      </c>
    </row>
    <row r="8" spans="1:2" ht="14.1" customHeight="1" x14ac:dyDescent="0.2"/>
    <row r="9" spans="1:2" x14ac:dyDescent="0.2">
      <c r="A9" s="111" t="s">
        <v>29</v>
      </c>
      <c r="B9" s="103" t="s">
        <v>597</v>
      </c>
    </row>
    <row r="10" spans="1:2" ht="15" customHeight="1" x14ac:dyDescent="0.2">
      <c r="B10" s="103" t="s">
        <v>75</v>
      </c>
    </row>
    <row r="11" spans="1:2" ht="15" customHeight="1" x14ac:dyDescent="0.2">
      <c r="B11" s="113" t="s">
        <v>195</v>
      </c>
    </row>
    <row r="12" spans="1:2" ht="15" customHeight="1" x14ac:dyDescent="0.2"/>
    <row r="13" spans="1:2" x14ac:dyDescent="0.2">
      <c r="A13" s="111" t="s">
        <v>76</v>
      </c>
      <c r="B13" s="101" t="s">
        <v>598</v>
      </c>
    </row>
    <row r="14" spans="1:2" ht="15" customHeight="1" x14ac:dyDescent="0.2">
      <c r="B14" s="101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2023-01-18T18:30:56Z</cp:lastPrinted>
  <dcterms:created xsi:type="dcterms:W3CDTF">2012-12-11T20:36:24Z</dcterms:created>
  <dcterms:modified xsi:type="dcterms:W3CDTF">2023-01-18T18:48:29Z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