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sec\OneDrive\Escritorio\DOCUMENTOS VARIOS\"/>
    </mc:Choice>
  </mc:AlternateContent>
  <bookViews>
    <workbookView xWindow="2310" yWindow="2310" windowWidth="17280" windowHeight="8880" activeTab="1"/>
  </bookViews>
  <sheets>
    <sheet name="Hoja2" sheetId="2" r:id="rId1"/>
    <sheet name="Hoja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3" l="1"/>
  <c r="J7" i="3"/>
  <c r="I4" i="3"/>
  <c r="J4" i="3"/>
  <c r="G7" i="3" l="1"/>
  <c r="H7" i="3"/>
  <c r="H3" i="3" s="1"/>
  <c r="F7" i="3"/>
  <c r="G4" i="3"/>
  <c r="H4" i="3"/>
  <c r="F4" i="3"/>
  <c r="E7" i="3"/>
  <c r="E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4" i="3"/>
  <c r="K18" i="2"/>
  <c r="M18" i="2"/>
  <c r="L18" i="2"/>
  <c r="L3" i="3"/>
  <c r="P14" i="2"/>
  <c r="P7" i="2"/>
  <c r="P9" i="2"/>
  <c r="F3" i="3"/>
  <c r="G3" i="3"/>
  <c r="J3" i="3"/>
  <c r="K3" i="3"/>
  <c r="M3" i="3"/>
  <c r="N3" i="3"/>
  <c r="O3" i="3"/>
  <c r="P3" i="3"/>
  <c r="E3" i="3"/>
  <c r="N10" i="2"/>
  <c r="N11" i="2"/>
  <c r="N12" i="2"/>
  <c r="Q18" i="3"/>
  <c r="N17" i="2" s="1"/>
  <c r="Q17" i="3"/>
  <c r="N16" i="2" s="1"/>
  <c r="J18" i="2"/>
  <c r="P13" i="2"/>
  <c r="Q11" i="3"/>
  <c r="P11" i="2"/>
  <c r="Q12" i="3"/>
  <c r="Q9" i="3"/>
  <c r="N8" i="2" s="1"/>
  <c r="Q7" i="3"/>
  <c r="N6" i="2" s="1"/>
  <c r="Q6" i="3"/>
  <c r="N5" i="2" s="1"/>
  <c r="P4" i="2"/>
  <c r="Q10" i="3"/>
  <c r="N9" i="2" s="1"/>
  <c r="Q13" i="3"/>
  <c r="Q16" i="3"/>
  <c r="N15" i="2" s="1"/>
  <c r="P12" i="2"/>
  <c r="P8" i="2"/>
  <c r="P6" i="2"/>
  <c r="P5" i="2"/>
  <c r="P3" i="2"/>
  <c r="C3" i="2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O9" i="2" l="1"/>
  <c r="P15" i="2"/>
  <c r="O12" i="2"/>
  <c r="O10" i="2"/>
  <c r="O8" i="2"/>
  <c r="O15" i="2"/>
  <c r="O11" i="2"/>
  <c r="O14" i="2"/>
  <c r="O6" i="2"/>
  <c r="O5" i="2"/>
  <c r="P17" i="2"/>
  <c r="P16" i="2"/>
  <c r="O16" i="2" s="1"/>
  <c r="Q15" i="3"/>
  <c r="N14" i="2" s="1"/>
  <c r="Q14" i="3"/>
  <c r="N13" i="2" s="1"/>
  <c r="O13" i="2" s="1"/>
  <c r="P10" i="2"/>
  <c r="Q8" i="3"/>
  <c r="N7" i="2" s="1"/>
  <c r="O7" i="2" s="1"/>
  <c r="Q5" i="3"/>
  <c r="N4" i="2" s="1"/>
  <c r="O4" i="2" s="1"/>
  <c r="O17" i="2" l="1"/>
  <c r="P18" i="2"/>
  <c r="I3" i="3"/>
  <c r="Q3" i="3" s="1"/>
  <c r="Q4" i="3"/>
  <c r="N3" i="2" s="1"/>
  <c r="O3" i="2" s="1"/>
  <c r="O18" i="2" s="1"/>
  <c r="N18" i="2" l="1"/>
</calcChain>
</file>

<file path=xl/sharedStrings.xml><?xml version="1.0" encoding="utf-8"?>
<sst xmlns="http://schemas.openxmlformats.org/spreadsheetml/2006/main" count="142" uniqueCount="50">
  <si>
    <t>Sociedad</t>
  </si>
  <si>
    <t>Fondo</t>
  </si>
  <si>
    <t>Unidad Responsable</t>
  </si>
  <si>
    <t>Área Funcional</t>
  </si>
  <si>
    <t>CAP</t>
  </si>
  <si>
    <t>Concepto</t>
  </si>
  <si>
    <t>Pos Pre</t>
  </si>
  <si>
    <t>Programa</t>
  </si>
  <si>
    <t>Denominación</t>
  </si>
  <si>
    <t>Presupuesto Egresos 2023 Inicial</t>
  </si>
  <si>
    <t>MODIFICACION 1</t>
  </si>
  <si>
    <t>MODIFICACION 2</t>
  </si>
  <si>
    <t>MODIFICACION 3</t>
  </si>
  <si>
    <t xml:space="preserve">EJERCIDO </t>
  </si>
  <si>
    <t>DISPONIBLE</t>
  </si>
  <si>
    <t xml:space="preserve">TOTAL </t>
  </si>
  <si>
    <t>31111M210100100</t>
  </si>
  <si>
    <t>311</t>
  </si>
  <si>
    <t>A</t>
  </si>
  <si>
    <t>E0021</t>
  </si>
  <si>
    <t>DESARROLLO ECONÓMICO</t>
  </si>
  <si>
    <t>M21</t>
  </si>
  <si>
    <t>SUELDOS BASE AL PERSONAL PERMANENTE</t>
  </si>
  <si>
    <t>PRIMA VACACIONAL</t>
  </si>
  <si>
    <t>GRATIFICACIÓN DE FIN DE AÑO</t>
  </si>
  <si>
    <t>OTRAS PRESTACIONES SOCIALES Y ECONOMICAS</t>
  </si>
  <si>
    <t>MATERIALES, UTILES Y EQUIPOS MENORES DE OFICINA</t>
  </si>
  <si>
    <t>MATERIALES, UTILES Y EQUIPOS DE TECNOLOGIA DE LA INFORMACION</t>
  </si>
  <si>
    <t>COMBUSTIBLES, LUBRICANTES Y ADITIVOS</t>
  </si>
  <si>
    <t>REF Y ACC MENRS DE MOB Y EQ DE COM Y TEC DE LA INF</t>
  </si>
  <si>
    <t>REF Y ACCESORIOS MENORES DE EQUIPO DE TRANSPORTE</t>
  </si>
  <si>
    <t>REPARACION Y MANTENIMIENTO DE EQUIPO DE TRANSPORTE</t>
  </si>
  <si>
    <t>GASTOS DE ORDEN SOCIAL Y CULTURAL</t>
  </si>
  <si>
    <t>EQUIPO DE COMPUTO Y DE TECNOLOGIAS DE LA INFORMAC</t>
  </si>
  <si>
    <t>SUBSIDIOS A LA PRODUCCION</t>
  </si>
  <si>
    <t>CONVENIOS DE REASIGNACION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</si>
  <si>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</si>
  <si>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</si>
  <si>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</si>
  <si>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</si>
  <si>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</si>
  <si>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</si>
  <si>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</si>
  <si>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</si>
  <si>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</si>
  <si>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</si>
  <si>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</si>
  <si>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</si>
  <si>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Presupuesto Egresos 2024 Inicial</t>
  </si>
  <si>
    <t>SERVICIOS DE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</si>
</sst>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FF00"/>
      <name val="Calibri"/>
      <family val="2"/>
      <scheme val="minor"/>
    </font>
    <font>
      <sz val="8"/>
      <name val="Century Gothic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justify"/>
    </xf>
    <xf numFmtId="0" fontId="5" fillId="2" borderId="1" xfId="0" applyFont="1" applyFill="1" applyBorder="1" applyAlignment="1">
      <alignment horizontal="center" vertical="justify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6" borderId="0" xfId="0" applyFont="1" applyFill="1" applyAlignment="1">
      <alignment horizontal="center"/>
    </xf>
    <xf numFmtId="0" fontId="8" fillId="6" borderId="0" xfId="3" applyFont="1" applyFill="1" applyAlignment="1">
      <alignment horizontal="center" vertical="center"/>
    </xf>
    <xf numFmtId="0" fontId="9" fillId="6" borderId="0" xfId="3" applyFont="1" applyFill="1" applyAlignment="1">
      <alignment horizontal="center" vertical="center"/>
    </xf>
    <xf numFmtId="0" fontId="8" fillId="6" borderId="0" xfId="3" applyFont="1" applyFill="1" applyAlignment="1">
      <alignment vertical="center"/>
    </xf>
    <xf numFmtId="43" fontId="8" fillId="7" borderId="0" xfId="4" applyFont="1" applyFill="1" applyBorder="1" applyAlignment="1">
      <alignment vertical="center"/>
    </xf>
    <xf numFmtId="0" fontId="7" fillId="0" borderId="0" xfId="0" applyFont="1" applyAlignment="1">
      <alignment horizontal="center"/>
    </xf>
    <xf numFmtId="44" fontId="7" fillId="0" borderId="0" xfId="1" applyFont="1"/>
    <xf numFmtId="44" fontId="0" fillId="0" borderId="0" xfId="0" applyNumberFormat="1"/>
    <xf numFmtId="44" fontId="0" fillId="0" borderId="0" xfId="1" applyFont="1"/>
    <xf numFmtId="0" fontId="10" fillId="0" borderId="0" xfId="0" applyFont="1"/>
    <xf numFmtId="0" fontId="10" fillId="0" borderId="0" xfId="0" applyFont="1" applyAlignment="1">
      <alignment horizontal="center"/>
    </xf>
    <xf numFmtId="43" fontId="11" fillId="0" borderId="0" xfId="3" applyNumberFormat="1" applyFont="1" applyAlignment="1">
      <alignment horizontal="right"/>
    </xf>
    <xf numFmtId="4" fontId="12" fillId="0" borderId="0" xfId="4" applyNumberFormat="1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 vertical="center" wrapText="1"/>
    </xf>
    <xf numFmtId="43" fontId="8" fillId="8" borderId="0" xfId="4" applyFont="1" applyFill="1" applyBorder="1" applyAlignment="1">
      <alignment vertical="center"/>
    </xf>
    <xf numFmtId="4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0" fillId="7" borderId="0" xfId="0" applyFill="1" applyAlignment="1">
      <alignment horizontal="center"/>
    </xf>
    <xf numFmtId="0" fontId="0" fillId="0" borderId="0" xfId="0" applyAlignment="1">
      <alignment horizontal="left" wrapText="1"/>
    </xf>
    <xf numFmtId="8" fontId="7" fillId="0" borderId="0" xfId="0" applyNumberFormat="1" applyFont="1" applyAlignment="1">
      <alignment horizontal="center" vertical="center"/>
    </xf>
  </cellXfs>
  <cellStyles count="5">
    <cellStyle name="Millares 4" xfId="4"/>
    <cellStyle name="Moneda" xfId="1" builtinId="4"/>
    <cellStyle name="Normal" xfId="0" builtinId="0"/>
    <cellStyle name="Normal 2" xfId="2"/>
    <cellStyle name="Normal 2 10" xfId="3"/>
  </cellStyles>
  <dxfs count="1">
    <dxf>
      <font>
        <b/>
        <i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I1" workbookViewId="0">
      <selection activeCell="O3" sqref="O3"/>
    </sheetView>
  </sheetViews>
  <sheetFormatPr baseColWidth="10" defaultRowHeight="15"/>
  <cols>
    <col min="3" max="3" width="20.28515625" customWidth="1"/>
    <col min="9" max="9" width="41.28515625" customWidth="1"/>
    <col min="10" max="10" width="15" customWidth="1"/>
    <col min="14" max="14" width="13.7109375" customWidth="1"/>
    <col min="15" max="15" width="13.85546875" customWidth="1"/>
    <col min="16" max="16" width="14.85546875" customWidth="1"/>
  </cols>
  <sheetData>
    <row r="1" spans="1:16" ht="31.5" thickTop="1" thickBo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1" t="s">
        <v>7</v>
      </c>
      <c r="I1" s="1" t="s">
        <v>8</v>
      </c>
      <c r="J1" s="6" t="s">
        <v>48</v>
      </c>
      <c r="K1" s="7" t="s">
        <v>10</v>
      </c>
      <c r="L1" s="7" t="s">
        <v>11</v>
      </c>
      <c r="M1" s="7" t="s">
        <v>12</v>
      </c>
      <c r="N1" s="8" t="s">
        <v>13</v>
      </c>
      <c r="O1" s="9" t="s">
        <v>14</v>
      </c>
      <c r="P1" s="10" t="s">
        <v>15</v>
      </c>
    </row>
    <row r="2" spans="1:16">
      <c r="A2" s="11"/>
      <c r="B2" s="12"/>
      <c r="C2" s="12" t="s">
        <v>16</v>
      </c>
      <c r="D2" s="13" t="s">
        <v>17</v>
      </c>
      <c r="E2" s="13"/>
      <c r="F2" s="12"/>
      <c r="G2" s="14" t="s">
        <v>18</v>
      </c>
      <c r="H2" s="12" t="s">
        <v>19</v>
      </c>
      <c r="I2" s="15" t="s">
        <v>20</v>
      </c>
      <c r="J2" s="16"/>
    </row>
    <row r="3" spans="1:16">
      <c r="A3" s="11" t="s">
        <v>21</v>
      </c>
      <c r="B3" s="11">
        <v>1523811100</v>
      </c>
      <c r="C3" s="11" t="str">
        <f>C2</f>
        <v>31111M210100100</v>
      </c>
      <c r="D3" s="11" t="s">
        <v>17</v>
      </c>
      <c r="E3" s="17">
        <v>1000</v>
      </c>
      <c r="F3" s="17">
        <v>1100</v>
      </c>
      <c r="G3" s="11">
        <v>1130</v>
      </c>
      <c r="H3" s="11" t="s">
        <v>19</v>
      </c>
      <c r="I3" s="30" t="s">
        <v>22</v>
      </c>
      <c r="J3" s="18">
        <v>301415.76</v>
      </c>
      <c r="K3" s="18"/>
      <c r="L3" s="19"/>
      <c r="M3" s="19"/>
      <c r="N3" s="20">
        <f>Hoja3!Q4</f>
        <v>150707.88</v>
      </c>
      <c r="O3" s="19">
        <f>P3-N3</f>
        <v>150707.88</v>
      </c>
      <c r="P3" s="19">
        <f>J3</f>
        <v>301415.76</v>
      </c>
    </row>
    <row r="4" spans="1:16">
      <c r="A4" s="11" t="s">
        <v>21</v>
      </c>
      <c r="B4" s="11">
        <v>1523811100</v>
      </c>
      <c r="C4" s="11" t="str">
        <f t="shared" ref="C4:C17" si="0">C3</f>
        <v>31111M210100100</v>
      </c>
      <c r="D4" s="11" t="s">
        <v>17</v>
      </c>
      <c r="E4" s="17">
        <v>1000</v>
      </c>
      <c r="F4" s="17">
        <v>1300</v>
      </c>
      <c r="G4" s="11">
        <v>1321</v>
      </c>
      <c r="H4" s="11" t="s">
        <v>19</v>
      </c>
      <c r="I4" s="30" t="s">
        <v>23</v>
      </c>
      <c r="J4" s="18">
        <v>9516.43</v>
      </c>
      <c r="K4" s="18"/>
      <c r="L4" s="19"/>
      <c r="M4" s="19"/>
      <c r="N4" s="20">
        <f>Hoja3!Q5</f>
        <v>0</v>
      </c>
      <c r="O4" s="19">
        <f t="shared" ref="O4:O17" si="1">P4-N4</f>
        <v>9516.43</v>
      </c>
      <c r="P4" s="19">
        <f t="shared" ref="P4:P13" si="2">J4</f>
        <v>9516.43</v>
      </c>
    </row>
    <row r="5" spans="1:16">
      <c r="A5" s="11" t="s">
        <v>21</v>
      </c>
      <c r="B5" s="11">
        <v>1523811100</v>
      </c>
      <c r="C5" s="11" t="str">
        <f t="shared" si="0"/>
        <v>31111M210100100</v>
      </c>
      <c r="D5" s="11" t="s">
        <v>17</v>
      </c>
      <c r="E5" s="17">
        <v>1000</v>
      </c>
      <c r="F5" s="17">
        <v>1300</v>
      </c>
      <c r="G5" s="11">
        <v>1323</v>
      </c>
      <c r="H5" s="11" t="s">
        <v>19</v>
      </c>
      <c r="I5" s="30" t="s">
        <v>24</v>
      </c>
      <c r="J5" s="18">
        <v>31721.439999999999</v>
      </c>
      <c r="K5" s="18"/>
      <c r="L5" s="19"/>
      <c r="M5" s="19"/>
      <c r="N5" s="20">
        <f>Hoja3!Q6</f>
        <v>0</v>
      </c>
      <c r="O5" s="19">
        <f t="shared" si="1"/>
        <v>31721.439999999999</v>
      </c>
      <c r="P5" s="19">
        <f t="shared" si="2"/>
        <v>31721.439999999999</v>
      </c>
    </row>
    <row r="6" spans="1:16" ht="30">
      <c r="A6" s="11" t="s">
        <v>21</v>
      </c>
      <c r="B6" s="11">
        <v>1523811100</v>
      </c>
      <c r="C6" s="11" t="str">
        <f t="shared" si="0"/>
        <v>31111M210100100</v>
      </c>
      <c r="D6" s="11" t="s">
        <v>17</v>
      </c>
      <c r="E6" s="17">
        <v>1000</v>
      </c>
      <c r="F6" s="17">
        <v>1500</v>
      </c>
      <c r="G6" s="11">
        <v>1590</v>
      </c>
      <c r="H6" s="11" t="s">
        <v>19</v>
      </c>
      <c r="I6" s="30" t="s">
        <v>25</v>
      </c>
      <c r="J6" s="18">
        <v>77566.8</v>
      </c>
      <c r="K6" s="18"/>
      <c r="L6" s="19"/>
      <c r="M6" s="19"/>
      <c r="N6" s="20">
        <f>Hoja3!Q7</f>
        <v>465400.8</v>
      </c>
      <c r="O6" s="19">
        <f t="shared" si="1"/>
        <v>-387834</v>
      </c>
      <c r="P6" s="19">
        <f t="shared" si="2"/>
        <v>77566.8</v>
      </c>
    </row>
    <row r="7" spans="1:16" ht="30">
      <c r="A7" s="11" t="s">
        <v>21</v>
      </c>
      <c r="B7" s="11">
        <v>1523811100</v>
      </c>
      <c r="C7" s="11" t="str">
        <f t="shared" si="0"/>
        <v>31111M210100100</v>
      </c>
      <c r="D7" s="11" t="s">
        <v>17</v>
      </c>
      <c r="E7" s="17">
        <v>2000</v>
      </c>
      <c r="F7" s="17">
        <v>2100</v>
      </c>
      <c r="G7" s="11">
        <v>2110</v>
      </c>
      <c r="H7" s="11" t="s">
        <v>19</v>
      </c>
      <c r="I7" s="30" t="s">
        <v>26</v>
      </c>
      <c r="J7" s="18">
        <v>12000</v>
      </c>
      <c r="K7" s="18"/>
      <c r="L7" s="19"/>
      <c r="M7" s="19"/>
      <c r="N7" s="20">
        <f>Hoja3!Q8</f>
        <v>0</v>
      </c>
      <c r="O7" s="19">
        <f t="shared" ref="O7:O9" si="3">P7-N7-L7</f>
        <v>12000</v>
      </c>
      <c r="P7" s="19">
        <f>J7</f>
        <v>12000</v>
      </c>
    </row>
    <row r="8" spans="1:16" ht="30">
      <c r="A8" s="11" t="s">
        <v>21</v>
      </c>
      <c r="B8" s="11">
        <v>1523811100</v>
      </c>
      <c r="C8" s="11" t="str">
        <f t="shared" si="0"/>
        <v>31111M210100100</v>
      </c>
      <c r="D8" s="11" t="s">
        <v>17</v>
      </c>
      <c r="E8" s="17">
        <v>2000</v>
      </c>
      <c r="F8" s="17">
        <v>2100</v>
      </c>
      <c r="G8" s="11">
        <v>2140</v>
      </c>
      <c r="H8" s="11" t="s">
        <v>19</v>
      </c>
      <c r="I8" s="30" t="s">
        <v>27</v>
      </c>
      <c r="J8" s="18">
        <v>10000</v>
      </c>
      <c r="K8" s="18"/>
      <c r="L8" s="19"/>
      <c r="M8" s="19"/>
      <c r="N8" s="20">
        <f>Hoja3!Q9</f>
        <v>0</v>
      </c>
      <c r="O8" s="19">
        <f t="shared" si="3"/>
        <v>10000</v>
      </c>
      <c r="P8" s="19">
        <f t="shared" si="2"/>
        <v>10000</v>
      </c>
    </row>
    <row r="9" spans="1:16">
      <c r="A9" s="11" t="s">
        <v>21</v>
      </c>
      <c r="B9" s="11">
        <v>1123100000</v>
      </c>
      <c r="C9" s="11" t="str">
        <f t="shared" si="0"/>
        <v>31111M210100100</v>
      </c>
      <c r="D9" s="11" t="s">
        <v>17</v>
      </c>
      <c r="E9" s="17">
        <v>2000</v>
      </c>
      <c r="F9" s="17">
        <v>2600</v>
      </c>
      <c r="G9" s="11">
        <v>2610</v>
      </c>
      <c r="H9" s="29" t="s">
        <v>19</v>
      </c>
      <c r="I9" s="30" t="s">
        <v>28</v>
      </c>
      <c r="J9" s="18">
        <v>25000</v>
      </c>
      <c r="K9" s="18"/>
      <c r="L9" s="19"/>
      <c r="M9" s="19"/>
      <c r="N9" s="20">
        <f>Hoja3!Q10</f>
        <v>8950.02</v>
      </c>
      <c r="O9" s="19">
        <f t="shared" si="3"/>
        <v>16049.98</v>
      </c>
      <c r="P9" s="19">
        <f>J9</f>
        <v>25000</v>
      </c>
    </row>
    <row r="10" spans="1:16" ht="30">
      <c r="A10" s="11" t="s">
        <v>21</v>
      </c>
      <c r="B10" s="11">
        <v>1523811100</v>
      </c>
      <c r="C10" s="11" t="str">
        <f t="shared" si="0"/>
        <v>31111M210100100</v>
      </c>
      <c r="D10" s="11" t="s">
        <v>17</v>
      </c>
      <c r="E10" s="17">
        <v>2000</v>
      </c>
      <c r="F10" s="17">
        <v>2900</v>
      </c>
      <c r="G10" s="11">
        <v>2940</v>
      </c>
      <c r="H10" s="11" t="s">
        <v>19</v>
      </c>
      <c r="I10" s="30" t="s">
        <v>29</v>
      </c>
      <c r="J10" s="18"/>
      <c r="K10" s="18"/>
      <c r="L10" s="19"/>
      <c r="M10" s="19"/>
      <c r="N10" s="20">
        <f>Hoja3!Q11</f>
        <v>0</v>
      </c>
      <c r="O10" s="19">
        <f>P10-N10-L10</f>
        <v>0</v>
      </c>
      <c r="P10" s="19">
        <f t="shared" si="2"/>
        <v>0</v>
      </c>
    </row>
    <row r="11" spans="1:16" ht="30">
      <c r="A11" s="11" t="s">
        <v>21</v>
      </c>
      <c r="B11" s="11">
        <v>1123100000</v>
      </c>
      <c r="C11" s="11" t="str">
        <f t="shared" si="0"/>
        <v>31111M210100100</v>
      </c>
      <c r="D11" s="11" t="s">
        <v>17</v>
      </c>
      <c r="E11" s="17">
        <v>2000</v>
      </c>
      <c r="F11" s="17">
        <v>2900</v>
      </c>
      <c r="G11" s="11">
        <v>2960</v>
      </c>
      <c r="H11" s="11" t="s">
        <v>19</v>
      </c>
      <c r="I11" s="30" t="s">
        <v>30</v>
      </c>
      <c r="J11" s="18">
        <v>5000</v>
      </c>
      <c r="K11" s="18"/>
      <c r="L11" s="19"/>
      <c r="M11" s="19"/>
      <c r="N11" s="20">
        <f>Hoja3!Q12</f>
        <v>0</v>
      </c>
      <c r="O11" s="19">
        <f t="shared" ref="O11:O13" si="4">P11-N11-L11</f>
        <v>5000</v>
      </c>
      <c r="P11" s="19">
        <f t="shared" si="2"/>
        <v>5000</v>
      </c>
    </row>
    <row r="12" spans="1:16" ht="30">
      <c r="A12" s="11" t="s">
        <v>21</v>
      </c>
      <c r="B12" s="11">
        <v>1123100000</v>
      </c>
      <c r="C12" s="11" t="str">
        <f t="shared" si="0"/>
        <v>31111M210100100</v>
      </c>
      <c r="D12" s="11" t="s">
        <v>17</v>
      </c>
      <c r="E12" s="17">
        <v>3000</v>
      </c>
      <c r="F12" s="17">
        <v>3500</v>
      </c>
      <c r="G12" s="11">
        <v>3550</v>
      </c>
      <c r="H12" s="11" t="s">
        <v>19</v>
      </c>
      <c r="I12" s="30" t="s">
        <v>31</v>
      </c>
      <c r="J12" s="18"/>
      <c r="K12" s="18"/>
      <c r="L12" s="19"/>
      <c r="M12" s="19"/>
      <c r="N12" s="20">
        <f>Hoja3!Q13</f>
        <v>0</v>
      </c>
      <c r="O12" s="19">
        <f t="shared" si="4"/>
        <v>0</v>
      </c>
      <c r="P12" s="19">
        <f t="shared" si="2"/>
        <v>0</v>
      </c>
    </row>
    <row r="13" spans="1:16">
      <c r="A13" s="11" t="s">
        <v>21</v>
      </c>
      <c r="B13" s="11">
        <v>1523811100</v>
      </c>
      <c r="C13" s="11" t="str">
        <f t="shared" si="0"/>
        <v>31111M210100100</v>
      </c>
      <c r="D13" s="11" t="s">
        <v>17</v>
      </c>
      <c r="E13" s="17">
        <v>3000</v>
      </c>
      <c r="F13" s="17">
        <v>3800</v>
      </c>
      <c r="G13" s="11">
        <v>3820</v>
      </c>
      <c r="H13" s="11" t="s">
        <v>19</v>
      </c>
      <c r="I13" s="30" t="s">
        <v>32</v>
      </c>
      <c r="J13" s="18">
        <v>10000</v>
      </c>
      <c r="K13" s="18"/>
      <c r="L13" s="19"/>
      <c r="M13" s="19"/>
      <c r="N13" s="20">
        <f>Hoja3!Q14</f>
        <v>0</v>
      </c>
      <c r="O13" s="19">
        <f t="shared" si="4"/>
        <v>10000</v>
      </c>
      <c r="P13" s="19">
        <f t="shared" si="2"/>
        <v>10000</v>
      </c>
    </row>
    <row r="14" spans="1:16">
      <c r="A14" s="11" t="s">
        <v>21</v>
      </c>
      <c r="B14" s="11">
        <v>1523811100</v>
      </c>
      <c r="C14" s="11" t="str">
        <f t="shared" si="0"/>
        <v>31111M210100100</v>
      </c>
      <c r="D14" s="11" t="s">
        <v>17</v>
      </c>
      <c r="E14" s="17">
        <v>4000</v>
      </c>
      <c r="F14" s="17">
        <v>4400</v>
      </c>
      <c r="G14" s="11">
        <v>3340</v>
      </c>
      <c r="H14" s="11" t="s">
        <v>19</v>
      </c>
      <c r="I14" s="30" t="s">
        <v>49</v>
      </c>
      <c r="J14" s="18">
        <v>40000</v>
      </c>
      <c r="K14" s="18"/>
      <c r="L14" s="19"/>
      <c r="M14" s="19"/>
      <c r="N14" s="20">
        <f>Hoja3!Q15</f>
        <v>0</v>
      </c>
      <c r="O14" s="19">
        <f t="shared" si="1"/>
        <v>40000</v>
      </c>
      <c r="P14" s="19">
        <f>J14</f>
        <v>40000</v>
      </c>
    </row>
    <row r="15" spans="1:16" ht="30">
      <c r="A15" s="11" t="s">
        <v>21</v>
      </c>
      <c r="B15" s="11">
        <v>1523811100</v>
      </c>
      <c r="C15" s="11" t="str">
        <f t="shared" si="0"/>
        <v>31111M210100100</v>
      </c>
      <c r="D15" s="11" t="s">
        <v>17</v>
      </c>
      <c r="E15" s="17">
        <v>5000</v>
      </c>
      <c r="F15" s="17">
        <v>5100</v>
      </c>
      <c r="G15" s="11">
        <v>5150</v>
      </c>
      <c r="H15" s="11" t="s">
        <v>19</v>
      </c>
      <c r="I15" s="30" t="s">
        <v>33</v>
      </c>
      <c r="J15" s="18"/>
      <c r="K15" s="18"/>
      <c r="L15" s="19"/>
      <c r="M15" s="19"/>
      <c r="N15" s="20">
        <f>Hoja3!Q16</f>
        <v>0</v>
      </c>
      <c r="O15" s="19">
        <f t="shared" si="1"/>
        <v>0</v>
      </c>
      <c r="P15" s="19">
        <f>J15</f>
        <v>0</v>
      </c>
    </row>
    <row r="16" spans="1:16">
      <c r="A16" s="11" t="s">
        <v>21</v>
      </c>
      <c r="B16" s="11">
        <v>1523811100</v>
      </c>
      <c r="C16" s="11" t="str">
        <f t="shared" si="0"/>
        <v>31111M210100100</v>
      </c>
      <c r="D16" s="11" t="s">
        <v>17</v>
      </c>
      <c r="E16" s="17">
        <v>4000</v>
      </c>
      <c r="F16" s="17">
        <v>4300</v>
      </c>
      <c r="G16" s="11">
        <v>4310</v>
      </c>
      <c r="H16" s="11" t="s">
        <v>19</v>
      </c>
      <c r="I16" s="30" t="s">
        <v>34</v>
      </c>
      <c r="J16" s="18">
        <v>500000</v>
      </c>
      <c r="K16" s="18"/>
      <c r="L16" s="19"/>
      <c r="M16" s="19"/>
      <c r="N16" s="20">
        <f>Hoja3!Q17</f>
        <v>47000</v>
      </c>
      <c r="O16" s="19">
        <f t="shared" si="1"/>
        <v>453000</v>
      </c>
      <c r="P16" s="19">
        <f>J16+L16</f>
        <v>500000</v>
      </c>
    </row>
    <row r="17" spans="1:16">
      <c r="A17" s="11" t="s">
        <v>21</v>
      </c>
      <c r="B17" s="11">
        <v>1523811100</v>
      </c>
      <c r="C17" s="11" t="str">
        <f t="shared" si="0"/>
        <v>31111M210100100</v>
      </c>
      <c r="D17" s="11" t="s">
        <v>17</v>
      </c>
      <c r="E17" s="17">
        <v>8000</v>
      </c>
      <c r="F17" s="17">
        <v>8500</v>
      </c>
      <c r="G17" s="11">
        <v>8510</v>
      </c>
      <c r="H17" s="11" t="s">
        <v>19</v>
      </c>
      <c r="I17" s="30" t="s">
        <v>35</v>
      </c>
      <c r="J17" s="18">
        <v>60000</v>
      </c>
      <c r="K17" s="18"/>
      <c r="L17" s="19"/>
      <c r="M17" s="19"/>
      <c r="N17" s="20">
        <f>Hoja3!Q18</f>
        <v>60000</v>
      </c>
      <c r="O17" s="19">
        <f t="shared" si="1"/>
        <v>0</v>
      </c>
      <c r="P17" s="19">
        <f>J17+L17</f>
        <v>60000</v>
      </c>
    </row>
    <row r="18" spans="1:16">
      <c r="J18" s="19">
        <f>SUM(J3:J17)</f>
        <v>1082220.43</v>
      </c>
      <c r="K18" s="19">
        <f t="shared" ref="K18:P18" si="5">SUM(K3:K17)</f>
        <v>0</v>
      </c>
      <c r="L18" s="19">
        <f t="shared" si="5"/>
        <v>0</v>
      </c>
      <c r="M18" s="19">
        <f t="shared" si="5"/>
        <v>0</v>
      </c>
      <c r="N18" s="19">
        <f t="shared" si="5"/>
        <v>732058.7</v>
      </c>
      <c r="O18" s="19">
        <f>SUM(O3:O17)</f>
        <v>350161.73</v>
      </c>
      <c r="P18" s="19">
        <f t="shared" si="5"/>
        <v>1082220.43</v>
      </c>
    </row>
    <row r="19" spans="1:16">
      <c r="N19" s="19"/>
    </row>
  </sheetData>
  <conditionalFormatting sqref="E3:F17">
    <cfRule type="expression" dxfId="0" priority="1">
      <formula>$J3="A"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D4" workbookViewId="0">
      <selection activeCell="K9" sqref="K9"/>
    </sheetView>
  </sheetViews>
  <sheetFormatPr baseColWidth="10" defaultRowHeight="15"/>
  <cols>
    <col min="4" max="4" width="42" customWidth="1"/>
    <col min="10" max="10" width="12.5703125" bestFit="1" customWidth="1"/>
    <col min="17" max="17" width="12.7109375" customWidth="1"/>
  </cols>
  <sheetData>
    <row r="1" spans="1:17" ht="16.5" thickBot="1">
      <c r="A1" s="21"/>
      <c r="B1" s="22"/>
      <c r="C1" s="21"/>
      <c r="D1" s="23"/>
      <c r="E1" s="24" t="s">
        <v>36</v>
      </c>
      <c r="F1" s="24" t="s">
        <v>37</v>
      </c>
      <c r="G1" s="24" t="s">
        <v>38</v>
      </c>
      <c r="H1" s="24" t="s">
        <v>39</v>
      </c>
      <c r="I1" s="24" t="s">
        <v>40</v>
      </c>
      <c r="J1" s="24" t="s">
        <v>41</v>
      </c>
      <c r="K1" s="24" t="s">
        <v>42</v>
      </c>
      <c r="L1" s="24" t="s">
        <v>43</v>
      </c>
      <c r="M1" s="24" t="s">
        <v>44</v>
      </c>
      <c r="N1" s="24" t="s">
        <v>45</v>
      </c>
      <c r="O1" s="24" t="s">
        <v>46</v>
      </c>
      <c r="P1" s="24" t="s">
        <v>47</v>
      </c>
    </row>
    <row r="2" spans="1:17" ht="36.75" thickBot="1">
      <c r="A2" s="1" t="s">
        <v>0</v>
      </c>
      <c r="B2" s="5" t="s">
        <v>6</v>
      </c>
      <c r="C2" s="1" t="s">
        <v>7</v>
      </c>
      <c r="D2" s="1" t="s">
        <v>8</v>
      </c>
      <c r="E2" s="25" t="s">
        <v>9</v>
      </c>
      <c r="F2" s="25" t="s">
        <v>9</v>
      </c>
      <c r="G2" s="25" t="s">
        <v>9</v>
      </c>
      <c r="H2" s="25" t="s">
        <v>9</v>
      </c>
      <c r="I2" s="25" t="s">
        <v>9</v>
      </c>
      <c r="J2" s="25" t="s">
        <v>9</v>
      </c>
      <c r="K2" s="25" t="s">
        <v>9</v>
      </c>
      <c r="L2" s="25" t="s">
        <v>9</v>
      </c>
      <c r="M2" s="25" t="s">
        <v>9</v>
      </c>
      <c r="N2" s="25" t="s">
        <v>9</v>
      </c>
      <c r="O2" s="25" t="s">
        <v>9</v>
      </c>
      <c r="P2" s="25" t="s">
        <v>9</v>
      </c>
    </row>
    <row r="3" spans="1:17">
      <c r="A3" s="11"/>
      <c r="B3" s="14" t="s">
        <v>18</v>
      </c>
      <c r="C3" s="12" t="s">
        <v>19</v>
      </c>
      <c r="D3" s="15" t="s">
        <v>20</v>
      </c>
      <c r="E3" s="26">
        <f>SUM(E4:E18)</f>
        <v>102684.78</v>
      </c>
      <c r="F3" s="26">
        <f t="shared" ref="F3:P3" si="0">SUM(F4:F18)</f>
        <v>102684.78</v>
      </c>
      <c r="G3" s="26">
        <f t="shared" si="0"/>
        <v>162684.78</v>
      </c>
      <c r="H3" s="26">
        <f t="shared" si="0"/>
        <v>102684.78</v>
      </c>
      <c r="I3" s="26">
        <f t="shared" si="0"/>
        <v>157634.79999999999</v>
      </c>
      <c r="J3" s="26">
        <f t="shared" si="0"/>
        <v>103684.78</v>
      </c>
      <c r="K3" s="26">
        <f t="shared" si="0"/>
        <v>0</v>
      </c>
      <c r="L3" s="26">
        <f t="shared" si="0"/>
        <v>0</v>
      </c>
      <c r="M3" s="26">
        <f t="shared" si="0"/>
        <v>0</v>
      </c>
      <c r="N3" s="26">
        <f t="shared" si="0"/>
        <v>0</v>
      </c>
      <c r="O3" s="26">
        <f t="shared" si="0"/>
        <v>0</v>
      </c>
      <c r="P3" s="26">
        <f t="shared" si="0"/>
        <v>0</v>
      </c>
      <c r="Q3" s="19">
        <f>SUM(E3:P3)</f>
        <v>732058.7</v>
      </c>
    </row>
    <row r="4" spans="1:17">
      <c r="A4" s="11" t="s">
        <v>21</v>
      </c>
      <c r="B4" s="11">
        <v>1130</v>
      </c>
      <c r="C4" s="11" t="s">
        <v>19</v>
      </c>
      <c r="D4" s="30" t="str">
        <f>Hoja2!I3</f>
        <v>SUELDOS BASE AL PERSONAL PERMANENTE</v>
      </c>
      <c r="E4" s="27">
        <f>Hoja2!J3/12</f>
        <v>25117.98</v>
      </c>
      <c r="F4" s="27">
        <f>E4</f>
        <v>25117.98</v>
      </c>
      <c r="G4" s="27">
        <f t="shared" ref="G4:H4" si="1">F4</f>
        <v>25117.98</v>
      </c>
      <c r="H4" s="27">
        <f t="shared" si="1"/>
        <v>25117.98</v>
      </c>
      <c r="I4" s="27">
        <f t="shared" ref="I4" si="2">H4</f>
        <v>25117.98</v>
      </c>
      <c r="J4" s="27">
        <f t="shared" ref="J4" si="3">I4</f>
        <v>25117.98</v>
      </c>
      <c r="K4" s="27"/>
      <c r="L4" s="27"/>
      <c r="M4" s="27"/>
      <c r="N4" s="27"/>
      <c r="O4" s="27"/>
      <c r="P4" s="27"/>
      <c r="Q4" s="19">
        <f>SUM(E4:P4)</f>
        <v>150707.88</v>
      </c>
    </row>
    <row r="5" spans="1:17">
      <c r="A5" s="11" t="s">
        <v>21</v>
      </c>
      <c r="B5" s="11">
        <v>1321</v>
      </c>
      <c r="C5" s="11" t="s">
        <v>19</v>
      </c>
      <c r="D5" s="30" t="str">
        <f>Hoja2!I4</f>
        <v>PRIMA VACACIONAL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19">
        <f t="shared" ref="Q5:Q18" si="4">SUM(E5:P5)</f>
        <v>0</v>
      </c>
    </row>
    <row r="6" spans="1:17">
      <c r="A6" s="11" t="s">
        <v>21</v>
      </c>
      <c r="B6" s="11">
        <v>1323</v>
      </c>
      <c r="C6" s="11" t="s">
        <v>19</v>
      </c>
      <c r="D6" s="30" t="str">
        <f>Hoja2!I5</f>
        <v>GRATIFICACIÓN DE FIN DE AÑO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19">
        <f t="shared" si="4"/>
        <v>0</v>
      </c>
    </row>
    <row r="7" spans="1:17" ht="30">
      <c r="A7" s="11" t="s">
        <v>21</v>
      </c>
      <c r="B7" s="11">
        <v>1590</v>
      </c>
      <c r="C7" s="11" t="s">
        <v>19</v>
      </c>
      <c r="D7" s="30" t="str">
        <f>Hoja2!I6</f>
        <v>OTRAS PRESTACIONES SOCIALES Y ECONOMICAS</v>
      </c>
      <c r="E7" s="27">
        <f>Hoja2!J6</f>
        <v>77566.8</v>
      </c>
      <c r="F7" s="27">
        <f>E7</f>
        <v>77566.8</v>
      </c>
      <c r="G7" s="27">
        <f t="shared" ref="G7:H7" si="5">F7</f>
        <v>77566.8</v>
      </c>
      <c r="H7" s="27">
        <f t="shared" si="5"/>
        <v>77566.8</v>
      </c>
      <c r="I7" s="27">
        <f t="shared" ref="I7" si="6">H7</f>
        <v>77566.8</v>
      </c>
      <c r="J7" s="27">
        <f t="shared" ref="J7" si="7">I7</f>
        <v>77566.8</v>
      </c>
      <c r="K7" s="27"/>
      <c r="L7" s="27"/>
      <c r="M7" s="27"/>
      <c r="N7" s="27"/>
      <c r="O7" s="27"/>
      <c r="P7" s="27"/>
      <c r="Q7" s="19">
        <f t="shared" si="4"/>
        <v>465400.8</v>
      </c>
    </row>
    <row r="8" spans="1:17" ht="30">
      <c r="A8" s="11" t="s">
        <v>21</v>
      </c>
      <c r="B8" s="11">
        <v>2110</v>
      </c>
      <c r="C8" s="11" t="s">
        <v>19</v>
      </c>
      <c r="D8" s="30" t="str">
        <f>Hoja2!I7</f>
        <v>MATERIALES, UTILES Y EQUIPOS MENORES DE OFICINA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19">
        <f t="shared" si="4"/>
        <v>0</v>
      </c>
    </row>
    <row r="9" spans="1:17" ht="30">
      <c r="A9" s="11" t="s">
        <v>21</v>
      </c>
      <c r="B9" s="11">
        <v>2140</v>
      </c>
      <c r="C9" s="11" t="s">
        <v>19</v>
      </c>
      <c r="D9" s="30" t="str">
        <f>Hoja2!I8</f>
        <v>MATERIALES, UTILES Y EQUIPOS DE TECNOLOGIA DE LA INFORMACION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19">
        <f t="shared" si="4"/>
        <v>0</v>
      </c>
    </row>
    <row r="10" spans="1:17">
      <c r="A10" s="11" t="s">
        <v>21</v>
      </c>
      <c r="B10" s="11">
        <v>2610</v>
      </c>
      <c r="C10" s="29" t="s">
        <v>19</v>
      </c>
      <c r="D10" s="30" t="str">
        <f>Hoja2!I9</f>
        <v>COMBUSTIBLES, LUBRICANTES Y ADITIVOS</v>
      </c>
      <c r="E10" s="27"/>
      <c r="F10" s="27"/>
      <c r="G10" s="27"/>
      <c r="H10" s="27"/>
      <c r="I10" s="27">
        <v>7950.02</v>
      </c>
      <c r="J10" s="31">
        <v>1000</v>
      </c>
      <c r="K10" s="27"/>
      <c r="L10" s="27"/>
      <c r="M10" s="27"/>
      <c r="N10" s="27"/>
      <c r="O10" s="27"/>
      <c r="P10" s="27"/>
      <c r="Q10" s="19">
        <f t="shared" si="4"/>
        <v>8950.02</v>
      </c>
    </row>
    <row r="11" spans="1:17" ht="30">
      <c r="A11" s="11" t="s">
        <v>21</v>
      </c>
      <c r="B11" s="11">
        <v>2940</v>
      </c>
      <c r="C11" s="11" t="s">
        <v>19</v>
      </c>
      <c r="D11" s="30" t="str">
        <f>Hoja2!I10</f>
        <v>REF Y ACC MENRS DE MOB Y EQ DE COM Y TEC DE LA INF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19">
        <f t="shared" si="4"/>
        <v>0</v>
      </c>
    </row>
    <row r="12" spans="1:17" ht="30">
      <c r="A12" s="11" t="s">
        <v>21</v>
      </c>
      <c r="B12" s="11">
        <v>2960</v>
      </c>
      <c r="C12" s="11" t="s">
        <v>19</v>
      </c>
      <c r="D12" s="30" t="str">
        <f>Hoja2!I11</f>
        <v>REF Y ACCESORIOS MENORES DE EQUIPO DE TRANSPORTE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19">
        <f t="shared" si="4"/>
        <v>0</v>
      </c>
    </row>
    <row r="13" spans="1:17" ht="30">
      <c r="A13" s="11" t="s">
        <v>21</v>
      </c>
      <c r="B13" s="11">
        <v>3550</v>
      </c>
      <c r="C13" s="11" t="s">
        <v>19</v>
      </c>
      <c r="D13" s="30" t="str">
        <f>Hoja2!I12</f>
        <v>REPARACION Y MANTENIMIENTO DE EQUIPO DE TRANSPORTE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19">
        <f t="shared" si="4"/>
        <v>0</v>
      </c>
    </row>
    <row r="14" spans="1:17">
      <c r="A14" s="11" t="s">
        <v>21</v>
      </c>
      <c r="B14" s="11">
        <v>3820</v>
      </c>
      <c r="C14" s="11" t="s">
        <v>19</v>
      </c>
      <c r="D14" s="30" t="str">
        <f>Hoja2!I13</f>
        <v>GASTOS DE ORDEN SOCIAL Y CULTURAL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19">
        <f t="shared" si="4"/>
        <v>0</v>
      </c>
    </row>
    <row r="15" spans="1:17">
      <c r="A15" s="11" t="s">
        <v>21</v>
      </c>
      <c r="B15" s="11">
        <v>4420</v>
      </c>
      <c r="C15" s="11" t="s">
        <v>19</v>
      </c>
      <c r="D15" s="30" t="str">
        <f>Hoja2!I14</f>
        <v>SERVICIOS DE CAPACITACION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19">
        <f t="shared" si="4"/>
        <v>0</v>
      </c>
    </row>
    <row r="16" spans="1:17" ht="30">
      <c r="A16" s="11" t="s">
        <v>21</v>
      </c>
      <c r="B16" s="11">
        <v>5150</v>
      </c>
      <c r="C16" s="11" t="s">
        <v>19</v>
      </c>
      <c r="D16" s="30" t="str">
        <f>Hoja2!I15</f>
        <v>EQUIPO DE COMPUTO Y DE TECNOLOGIAS DE LA INFORMAC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19">
        <f t="shared" si="4"/>
        <v>0</v>
      </c>
    </row>
    <row r="17" spans="1:17">
      <c r="A17" s="11" t="s">
        <v>21</v>
      </c>
      <c r="B17" s="11">
        <v>4310</v>
      </c>
      <c r="C17" s="11" t="s">
        <v>19</v>
      </c>
      <c r="D17" s="30" t="str">
        <f>Hoja2!I16</f>
        <v>SUBSIDIOS A LA PRODUCCION</v>
      </c>
      <c r="E17" s="27"/>
      <c r="F17" s="27"/>
      <c r="G17" s="27"/>
      <c r="H17" s="27"/>
      <c r="I17" s="27">
        <v>47000</v>
      </c>
      <c r="J17" s="27"/>
      <c r="K17" s="27"/>
      <c r="L17" s="27"/>
      <c r="M17" s="27"/>
      <c r="N17" s="27"/>
      <c r="O17" s="27"/>
      <c r="P17" s="27"/>
      <c r="Q17" s="19">
        <f t="shared" si="4"/>
        <v>47000</v>
      </c>
    </row>
    <row r="18" spans="1:17">
      <c r="A18" s="11" t="s">
        <v>21</v>
      </c>
      <c r="B18" s="11">
        <v>8510</v>
      </c>
      <c r="C18" s="11" t="s">
        <v>19</v>
      </c>
      <c r="D18" s="30" t="str">
        <f>Hoja2!I17</f>
        <v>CONVENIOS DE REASIGNACION</v>
      </c>
      <c r="E18" s="27"/>
      <c r="F18" s="28"/>
      <c r="G18" s="28">
        <v>60000</v>
      </c>
      <c r="H18" s="28"/>
      <c r="I18" s="28"/>
      <c r="J18" s="28"/>
      <c r="K18" s="28"/>
      <c r="L18" s="28"/>
      <c r="M18" s="27"/>
      <c r="N18" s="28"/>
      <c r="O18" s="28"/>
      <c r="P18" s="28"/>
      <c r="Q18" s="19">
        <f t="shared" si="4"/>
        <v>60000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2018-2021</dc:creator>
  <cp:lastModifiedBy>Desarrollo Economico</cp:lastModifiedBy>
  <dcterms:created xsi:type="dcterms:W3CDTF">2024-02-13T20:34:15Z</dcterms:created>
  <dcterms:modified xsi:type="dcterms:W3CDTF">2025-06-05T21:24:23Z</dcterms:modified>
</cp:coreProperties>
</file>