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0490" windowHeight="874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52511"/>
</workbook>
</file>

<file path=xl/calcChain.xml><?xml version="1.0" encoding="utf-8"?>
<calcChain xmlns="http://schemas.openxmlformats.org/spreadsheetml/2006/main">
  <c r="G40" i="4" l="1"/>
  <c r="G41" i="4"/>
  <c r="G42" i="4"/>
  <c r="G18" i="4"/>
  <c r="G17" i="4"/>
  <c r="G16" i="4"/>
  <c r="G15" i="4"/>
  <c r="G14" i="4"/>
  <c r="G13" i="4"/>
  <c r="G12" i="4"/>
  <c r="G11" i="4"/>
  <c r="G1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9" i="4"/>
  <c r="G8" i="4"/>
  <c r="G18" i="5" l="1"/>
  <c r="G76" i="4"/>
  <c r="G74" i="4"/>
  <c r="D82" i="4"/>
  <c r="G82" i="4" s="1"/>
  <c r="D80" i="4"/>
  <c r="G80" i="4" s="1"/>
  <c r="D78" i="4"/>
  <c r="G78" i="4" s="1"/>
  <c r="D76" i="4"/>
  <c r="D74" i="4"/>
  <c r="D72" i="4"/>
  <c r="G72" i="4" s="1"/>
  <c r="G60" i="4"/>
  <c r="G59" i="4"/>
  <c r="G58" i="4"/>
  <c r="G57" i="4"/>
  <c r="G62" i="4" s="1"/>
  <c r="D60" i="4"/>
  <c r="D59" i="4"/>
  <c r="D58" i="4"/>
  <c r="D57" i="4"/>
  <c r="F62" i="4"/>
  <c r="E62" i="4"/>
  <c r="D62" i="4"/>
  <c r="C62" i="4"/>
  <c r="B62" i="4"/>
  <c r="E16" i="8"/>
  <c r="G36" i="5"/>
  <c r="F36" i="5"/>
  <c r="E36" i="5"/>
  <c r="D36" i="5"/>
  <c r="C36" i="5"/>
  <c r="B36" i="5"/>
  <c r="F25" i="5"/>
  <c r="E25" i="5"/>
  <c r="C25" i="5"/>
  <c r="B25" i="5"/>
  <c r="F16" i="5"/>
  <c r="E16" i="5"/>
  <c r="C16" i="5"/>
  <c r="B16" i="5"/>
  <c r="D40" i="5"/>
  <c r="G40" i="5" s="1"/>
  <c r="D39" i="5"/>
  <c r="G39" i="5" s="1"/>
  <c r="D38" i="5"/>
  <c r="G38" i="5" s="1"/>
  <c r="D37" i="5"/>
  <c r="G37" i="5" s="1"/>
  <c r="G34" i="5"/>
  <c r="G33" i="5"/>
  <c r="G32" i="5"/>
  <c r="G31" i="5"/>
  <c r="G30" i="5"/>
  <c r="G29" i="5"/>
  <c r="G28" i="5"/>
  <c r="G27" i="5"/>
  <c r="G26" i="5"/>
  <c r="G23" i="5"/>
  <c r="G22" i="5"/>
  <c r="G21" i="5"/>
  <c r="G20" i="5"/>
  <c r="G19" i="5"/>
  <c r="G17" i="5"/>
  <c r="G14" i="5"/>
  <c r="G13" i="5"/>
  <c r="G12" i="5"/>
  <c r="G11" i="5"/>
  <c r="G10" i="5"/>
  <c r="G9" i="5"/>
  <c r="G8" i="5"/>
  <c r="D6" i="5"/>
  <c r="F6" i="5"/>
  <c r="E6" i="5"/>
  <c r="C6" i="5"/>
  <c r="B6" i="5"/>
  <c r="F48" i="4"/>
  <c r="F84" i="4" s="1"/>
  <c r="E48" i="4"/>
  <c r="E84" i="4" s="1"/>
  <c r="C48" i="4"/>
  <c r="C84" i="4" s="1"/>
  <c r="B48" i="4"/>
  <c r="B84" i="4" s="1"/>
  <c r="G46" i="4"/>
  <c r="G45" i="4"/>
  <c r="G44" i="4"/>
  <c r="G43" i="4"/>
  <c r="F16" i="8"/>
  <c r="D14" i="8"/>
  <c r="G14" i="8" s="1"/>
  <c r="G12" i="8"/>
  <c r="G10" i="8"/>
  <c r="G69" i="6"/>
  <c r="F69" i="6"/>
  <c r="E69" i="6"/>
  <c r="D69" i="6"/>
  <c r="C69" i="6"/>
  <c r="B69" i="6"/>
  <c r="F65" i="6"/>
  <c r="E65" i="6"/>
  <c r="C65" i="6"/>
  <c r="B65" i="6"/>
  <c r="G57" i="6"/>
  <c r="F53" i="6"/>
  <c r="E53" i="6"/>
  <c r="C53" i="6"/>
  <c r="B53" i="6"/>
  <c r="F43" i="6"/>
  <c r="E43" i="6"/>
  <c r="C43" i="6"/>
  <c r="B43" i="6"/>
  <c r="F33" i="6"/>
  <c r="E33" i="6"/>
  <c r="C33" i="6"/>
  <c r="B33" i="6"/>
  <c r="F23" i="6"/>
  <c r="E23" i="6"/>
  <c r="C23" i="6"/>
  <c r="B23" i="6"/>
  <c r="F13" i="6"/>
  <c r="E13" i="6"/>
  <c r="C13" i="6"/>
  <c r="B13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G68" i="6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G56" i="6"/>
  <c r="G55" i="6"/>
  <c r="G54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12" i="6"/>
  <c r="G11" i="6"/>
  <c r="G10" i="6"/>
  <c r="G9" i="6"/>
  <c r="G8" i="6"/>
  <c r="G7" i="6"/>
  <c r="G6" i="6"/>
  <c r="F5" i="6"/>
  <c r="E5" i="6"/>
  <c r="C5" i="6"/>
  <c r="B5" i="6"/>
  <c r="G65" i="6" l="1"/>
  <c r="G25" i="5"/>
  <c r="F42" i="5"/>
  <c r="D25" i="5"/>
  <c r="G16" i="5"/>
  <c r="G7" i="5"/>
  <c r="G6" i="5" s="1"/>
  <c r="D65" i="6"/>
  <c r="G53" i="6"/>
  <c r="D70" i="4"/>
  <c r="G70" i="4" s="1"/>
  <c r="G84" i="4" s="1"/>
  <c r="E42" i="5"/>
  <c r="C16" i="8"/>
  <c r="G13" i="6"/>
  <c r="D48" i="4"/>
  <c r="G7" i="4"/>
  <c r="G48" i="4" s="1"/>
  <c r="B42" i="5"/>
  <c r="C42" i="5"/>
  <c r="D16" i="5"/>
  <c r="G8" i="8"/>
  <c r="B16" i="8"/>
  <c r="F77" i="6"/>
  <c r="G43" i="6"/>
  <c r="E77" i="6"/>
  <c r="G23" i="6"/>
  <c r="C77" i="6"/>
  <c r="D53" i="6"/>
  <c r="D43" i="6"/>
  <c r="G33" i="6"/>
  <c r="D33" i="6"/>
  <c r="D23" i="6"/>
  <c r="D13" i="6"/>
  <c r="B77" i="6"/>
  <c r="G5" i="6"/>
  <c r="D5" i="6"/>
  <c r="G42" i="5" l="1"/>
  <c r="D42" i="5"/>
  <c r="D84" i="4"/>
  <c r="D16" i="8"/>
  <c r="D77" i="6"/>
  <c r="G6" i="8"/>
  <c r="G16" i="8" s="1"/>
  <c r="G77" i="6"/>
</calcChain>
</file>

<file path=xl/sharedStrings.xml><?xml version="1.0" encoding="utf-8"?>
<sst xmlns="http://schemas.openxmlformats.org/spreadsheetml/2006/main" count="252" uniqueCount="179">
  <si>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</si>
  <si>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</si>
  <si>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</si>
  <si>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</si>
  <si>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</si>
  <si>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</si>
  <si>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</si>
  <si>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</si>
  <si>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</si>
  <si>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</si>
  <si>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</si>
  <si>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</si>
  <si>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</si>
  <si>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</si>
  <si>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</si>
  <si>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</si>
  <si>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</si>
  <si>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</si>
  <si>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</si>
  <si>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</si>
  <si>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</si>
  <si>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</si>
  <si>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</si>
  <si>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</si>
  <si>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</si>
  <si>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</si>
  <si>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</si>
  <si>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</si>
  <si>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</si>
  <si>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</si>
  <si>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</si>
  <si>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</si>
  <si>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</si>
  <si>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</si>
  <si>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</si>
  <si>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</si>
  <si>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</si>
  <si>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</si>
  <si>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</si>
  <si>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</si>
  <si>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</si>
  <si>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</si>
  <si>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</si>
  <si>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</si>
  <si>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</si>
  <si>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</si>
  <si>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</si>
  <si>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</si>
  <si>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</si>
  <si>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</si>
  <si>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</si>
  <si>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</si>
  <si>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</si>
  <si>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</si>
  <si>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</si>
  <si>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</si>
  <si>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</si>
  <si>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</si>
  <si>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</si>
  <si>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</si>
  <si>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</si>
  <si>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</si>
  <si>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</si>
  <si>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</si>
  <si>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</si>
  <si>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</si>
  <si>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</si>
  <si>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</si>
  <si>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</si>
  <si>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</si>
  <si>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</si>
  <si>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</si>
  <si>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</si>
  <si>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</si>
  <si>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</si>
  <si>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</si>
  <si>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</si>
  <si>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</si>
  <si>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</si>
  <si>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</si>
  <si>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</si>
  <si>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</si>
  <si>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</si>
  <si>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</si>
  <si>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</si>
  <si>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</si>
  <si>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</si>
  <si>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</si>
  <si>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</si>
  <si>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</si>
  <si>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</si>
  <si>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</si>
  <si>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</si>
  <si>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</si>
  <si>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</si>
  <si>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</si>
  <si>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</si>
  <si>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</si>
  <si>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</si>
  <si>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</si>
  <si>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</si>
  <si>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</si>
  <si>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</si>
  <si>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</si>
  <si>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</si>
  <si>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</si>
  <si>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</si>
  <si>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</si>
  <si>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</si>
  <si>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</si>
  <si>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</si>
  <si>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</si>
  <si>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</si>
  <si>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</si>
  <si>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</si>
  <si>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</si>
  <si>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</si>
  <si>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</si>
  <si>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</si>
  <si>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</si>
  <si>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</si>
  <si>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</si>
  <si>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</si>
  <si>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</si>
  <si>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</si>
  <si>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</si>
  <si>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</si>
  <si>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</si>
  <si>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Bajo protesta de decir verdad declaramos que los Estados Financieros y sus notas, son razonablemente correctos y son responsabilidad del emisor.</t>
  </si>
  <si>
    <t>Gobierno (Federal/Estatal/Municipal) de __________________________
Estado Analítico del Ejercicio del Presupuesto de Egresos
Clasificación Administrativa
Del 01 de enero al 30 de septiembre de 2023</t>
  </si>
  <si>
    <t>Nombre del Ente Público
Estado Analítico del Ejercicio del Presupuesto de Egresos
Clasificación Administrativa
Del 01 de enero al 30 de septiembre de 2023</t>
  </si>
  <si>
    <t xml:space="preserve">LIC. ERICK SILVANO MONTEMAYOR LARA </t>
  </si>
  <si>
    <t xml:space="preserve">PRESIDENTE MUNICIPAL </t>
  </si>
  <si>
    <t>ING. JUAN MANUEL VELAZQUEZ LOPEZ</t>
  </si>
  <si>
    <t xml:space="preserve">TESORERO MUNICIPAL </t>
  </si>
  <si>
    <t>31111M210010100 PRESIDENCIA MUNICIPAL</t>
  </si>
  <si>
    <t>31111M210010200 SALUD</t>
  </si>
  <si>
    <t>31111M210020100 SINDICATURA</t>
  </si>
  <si>
    <t>31111M210030100 REGIDURIA</t>
  </si>
  <si>
    <t>31111M210040100 SECRETARIA DEL H AYUNTAM</t>
  </si>
  <si>
    <t>31111M210040200 FISCALIZACION</t>
  </si>
  <si>
    <t>31111M210040300 UNIDAD DE ACCESO A LA IN</t>
  </si>
  <si>
    <t>31111M210040400 OFICIALIA CALIFICADORA</t>
  </si>
  <si>
    <t>31111M210050100 TESORERIA MUNICIPAL</t>
  </si>
  <si>
    <t>31111M210050200 CATASTRO E IMPUESTOS INM</t>
  </si>
  <si>
    <t>31111M210050300 AGUA POTABLE Y ALCANTARI</t>
  </si>
  <si>
    <t>31111M210060100 SEGURIDAD PUBLICA MUNICI</t>
  </si>
  <si>
    <t>31111M210060200 PROTECCION CIVIL</t>
  </si>
  <si>
    <t>31111M210060300 TRANSITO MUNICIPAL</t>
  </si>
  <si>
    <t>31111M210070100 RECURSOS HUMANOS</t>
  </si>
  <si>
    <t>31111M210080100 SERVICIOS PUBLICOS MUNIC</t>
  </si>
  <si>
    <t>31111M210080200 LIMPIA MUNICIPAL</t>
  </si>
  <si>
    <t>31111M210080300 PARQUES Y JARDINES</t>
  </si>
  <si>
    <t>31111M210080400 MERCADO</t>
  </si>
  <si>
    <t>31111M210080500 RASTRO</t>
  </si>
  <si>
    <t>31111M210080600 PANTEONES</t>
  </si>
  <si>
    <t>31111M210080700 ALUMBRADO</t>
  </si>
  <si>
    <t>31111M210080800 ECOLOGIA</t>
  </si>
  <si>
    <t>31111M210090100 DESARROLLO SOCIAL</t>
  </si>
  <si>
    <t>31111M210100100 DESARROLLO ECONOMICO</t>
  </si>
  <si>
    <t>31111M210110100 DESARROLLO RURAL</t>
  </si>
  <si>
    <t>31111M210120100 EDUCACION</t>
  </si>
  <si>
    <t>31111M210130100 COMUNICACION SOCIAL</t>
  </si>
  <si>
    <t>31111M210130200 DEPARTAMENTO DE INFORMAT</t>
  </si>
  <si>
    <t>31111M210140100 PLANEACION</t>
  </si>
  <si>
    <t>31111M210150100 COMISION MUNICIPAL DEL D</t>
  </si>
  <si>
    <t>31111M210150200 JUVENTUD</t>
  </si>
  <si>
    <t>31111M210160100 CASA DE LA CULTURA</t>
  </si>
  <si>
    <t>31111M210170100 DEPTO COMPRAS, MATERIALE</t>
  </si>
  <si>
    <t>31111M210180100 COORDINACION SOCIAL ATEN</t>
  </si>
  <si>
    <t>31111M210200100 DIRECCION DE OBRAS PUBLI</t>
  </si>
  <si>
    <t>31111M210200200 DESARROLLO URBANO</t>
  </si>
  <si>
    <t>31111M210210100 DIRECCION DE TURISMO</t>
  </si>
  <si>
    <t>31111M210220100 CONTRALORIA MUNICIPAL</t>
  </si>
  <si>
    <t>31111M210040500 PROCURADURÍA</t>
  </si>
  <si>
    <t>Municipio de Ocampo
Estado Analítico del Ejercicio del Presupuesto de Egresos
Clasificación por Objeto del Gasto (Capítulo y Concepto)
Del 1 de enero al 31 de diciembre de 2023</t>
  </si>
  <si>
    <t>Municipio de Ocampo
Estado Analítico del Ejercicio del Presupuesto de Egresos
Clasificación Económica (por Tipo de Gasto)
Del 1 de enero al 31 de diciembre de 2023</t>
  </si>
  <si>
    <t>Municipio de Ocampo
Estado Analítico del Ejercicio del Presupuesto de Egresos
Clasificación Administrativa
Del 1 de enero al 31 de diciembre de 2023</t>
  </si>
  <si>
    <t>Municipio de Ocampo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</si>
</sst>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">
    <xf numFmtId="0" fontId="0" fillId="0" borderId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 wrapText="1"/>
    </xf>
    <xf numFmtId="4" fontId="4" fillId="0" borderId="12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8" fillId="0" borderId="13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3" xfId="0" applyFont="1" applyBorder="1" applyProtection="1">
      <protection locked="0"/>
    </xf>
    <xf numFmtId="4" fontId="8" fillId="0" borderId="7" xfId="0" applyNumberFormat="1" applyFont="1" applyBorder="1" applyProtection="1">
      <protection locked="0"/>
    </xf>
    <xf numFmtId="0" fontId="4" fillId="0" borderId="3" xfId="9" applyFont="1" applyBorder="1" applyAlignment="1">
      <alignment horizontal="center" vertical="center"/>
    </xf>
    <xf numFmtId="0" fontId="8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4" fillId="0" borderId="12" xfId="9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 applyProtection="1">
      <alignment horizontal="left"/>
      <protection locked="0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  <xf numFmtId="0" fontId="8" fillId="2" borderId="8" xfId="9" applyFont="1" applyFill="1" applyBorder="1" applyAlignment="1" applyProtection="1">
      <alignment horizontal="centerContinuous" vertical="center" wrapText="1"/>
      <protection locked="0"/>
    </xf>
    <xf numFmtId="0" fontId="8" fillId="2" borderId="9" xfId="9" applyFont="1" applyFill="1" applyBorder="1" applyAlignment="1" applyProtection="1">
      <alignment horizontal="centerContinuous" vertical="center" wrapText="1"/>
      <protection locked="0"/>
    </xf>
    <xf numFmtId="0" fontId="8" fillId="2" borderId="10" xfId="9" applyFont="1" applyFill="1" applyBorder="1" applyAlignment="1" applyProtection="1">
      <alignment horizontal="centerContinuous" vertical="center" wrapTex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8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8" fillId="0" borderId="1" xfId="0" applyFont="1" applyBorder="1" applyAlignment="1">
      <alignment horizontal="left"/>
    </xf>
    <xf numFmtId="0" fontId="3" fillId="0" borderId="0" xfId="8" applyAlignment="1" applyProtection="1">
      <alignment horizontal="left" vertical="top" indent="1"/>
      <protection locked="0"/>
    </xf>
    <xf numFmtId="4" fontId="0" fillId="0" borderId="0" xfId="0" applyNumberFormat="1" applyProtection="1">
      <protection locked="0"/>
    </xf>
    <xf numFmtId="0" fontId="8" fillId="2" borderId="12" xfId="9" applyFont="1" applyFill="1" applyBorder="1" applyAlignment="1">
      <alignment horizontal="center" vertical="center"/>
    </xf>
    <xf numFmtId="0" fontId="8" fillId="2" borderId="14" xfId="9" applyFont="1" applyFill="1" applyBorder="1" applyAlignment="1">
      <alignment horizontal="center" vertical="center"/>
    </xf>
    <xf numFmtId="0" fontId="8" fillId="2" borderId="13" xfId="9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indent="2"/>
    </xf>
    <xf numFmtId="0" fontId="4" fillId="0" borderId="15" xfId="0" applyFont="1" applyBorder="1" applyAlignment="1">
      <alignment horizontal="left" indent="2"/>
    </xf>
    <xf numFmtId="0" fontId="8" fillId="0" borderId="15" xfId="0" applyFont="1" applyBorder="1" applyAlignment="1" applyProtection="1">
      <alignment horizontal="left" indent="2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left" indent="1"/>
    </xf>
    <xf numFmtId="0" fontId="4" fillId="0" borderId="15" xfId="0" applyFont="1" applyBorder="1" applyAlignment="1">
      <alignment horizontal="left" indent="1"/>
    </xf>
    <xf numFmtId="0" fontId="8" fillId="0" borderId="15" xfId="0" applyFont="1" applyBorder="1" applyAlignment="1" applyProtection="1">
      <alignment horizontal="left" indent="1"/>
      <protection locked="0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horizontal="left" wrapText="1"/>
    </xf>
    <xf numFmtId="0" fontId="8" fillId="0" borderId="8" xfId="0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4" fontId="4" fillId="0" borderId="14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4" fillId="0" borderId="4" xfId="0" applyFont="1" applyFill="1" applyBorder="1" applyAlignment="1" applyProtection="1">
      <alignment horizontal="left" indent="1"/>
      <protection locked="0"/>
    </xf>
    <xf numFmtId="0" fontId="4" fillId="0" borderId="4" xfId="0" applyFont="1" applyFill="1" applyBorder="1" applyAlignment="1" applyProtection="1">
      <alignment horizontal="left" indent="1"/>
      <protection locked="0"/>
    </xf>
    <xf numFmtId="4" fontId="4" fillId="0" borderId="14" xfId="0" applyNumberFormat="1" applyFont="1" applyBorder="1" applyProtection="1">
      <protection locked="0"/>
    </xf>
    <xf numFmtId="4" fontId="8" fillId="0" borderId="12" xfId="0" applyNumberFormat="1" applyFont="1" applyBorder="1" applyProtection="1">
      <protection locked="0"/>
    </xf>
    <xf numFmtId="4" fontId="8" fillId="0" borderId="14" xfId="0" applyNumberFormat="1" applyFont="1" applyBorder="1" applyProtection="1">
      <protection locked="0"/>
    </xf>
    <xf numFmtId="4" fontId="8" fillId="0" borderId="14" xfId="0" applyNumberFormat="1" applyFont="1" applyFill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4" xfId="0" applyNumberFormat="1" applyFont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2" borderId="11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</cellXfs>
  <cellStyles count="32">
    <cellStyle name="Euro" xfId="1"/>
    <cellStyle name="Millares 2" xfId="2"/>
    <cellStyle name="Millares 2 2" xfId="3"/>
    <cellStyle name="Millares 2 2 2" xfId="17"/>
    <cellStyle name="Millares 2 2 3" xfId="25"/>
    <cellStyle name="Millares 2 3" xfId="4"/>
    <cellStyle name="Millares 2 3 2" xfId="18"/>
    <cellStyle name="Millares 2 3 3" xfId="26"/>
    <cellStyle name="Millares 2 4" xfId="16"/>
    <cellStyle name="Millares 2 5" xfId="24"/>
    <cellStyle name="Millares 3" xfId="5"/>
    <cellStyle name="Millares 3 2" xfId="19"/>
    <cellStyle name="Millares 3 3" xfId="27"/>
    <cellStyle name="Moneda 2" xfId="6"/>
    <cellStyle name="Moneda 2 2" xfId="20"/>
    <cellStyle name="Moneda 2 3" xfId="28"/>
    <cellStyle name="Normal" xfId="0" builtinId="0"/>
    <cellStyle name="Normal 2" xfId="7"/>
    <cellStyle name="Normal 2 2" xfId="8"/>
    <cellStyle name="Normal 2 3" xfId="21"/>
    <cellStyle name="Normal 2 4" xfId="29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2 3" xfId="31"/>
    <cellStyle name="Normal 6 3" xfId="22"/>
    <cellStyle name="Normal 6 4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opLeftCell="A58" workbookViewId="0">
      <selection activeCell="G77" sqref="G77"/>
    </sheetView>
  </sheetViews>
  <sheetFormatPr baseColWidth="10" defaultColWidth="12" defaultRowHeight="11.25" x14ac:dyDescent="0.2"/>
  <cols>
    <col min="1" max="1" width="63.3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65" t="s">
        <v>175</v>
      </c>
      <c r="B1" s="66"/>
      <c r="C1" s="66"/>
      <c r="D1" s="66"/>
      <c r="E1" s="66"/>
      <c r="F1" s="66"/>
      <c r="G1" s="67"/>
    </row>
    <row r="2" spans="1:7" x14ac:dyDescent="0.2">
      <c r="A2" s="35"/>
      <c r="B2" s="25" t="s">
        <v>0</v>
      </c>
      <c r="C2" s="26"/>
      <c r="D2" s="26"/>
      <c r="E2" s="26"/>
      <c r="F2" s="27"/>
      <c r="G2" s="68" t="s">
        <v>7</v>
      </c>
    </row>
    <row r="3" spans="1:7" ht="24.95" customHeight="1" x14ac:dyDescent="0.2">
      <c r="A3" s="36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9"/>
    </row>
    <row r="4" spans="1:7" x14ac:dyDescent="0.2">
      <c r="A4" s="37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2" t="s">
        <v>10</v>
      </c>
      <c r="B5" s="56">
        <f>SUM(B6:B12)</f>
        <v>53326639.780000001</v>
      </c>
      <c r="C5" s="56">
        <f t="shared" ref="C5:G5" si="0">SUM(C6:C12)</f>
        <v>852798.05</v>
      </c>
      <c r="D5" s="56">
        <f t="shared" si="0"/>
        <v>54179437.829999998</v>
      </c>
      <c r="E5" s="56">
        <f t="shared" si="0"/>
        <v>53140032.809999995</v>
      </c>
      <c r="F5" s="56">
        <f t="shared" si="0"/>
        <v>53084846.969999999</v>
      </c>
      <c r="G5" s="56">
        <f t="shared" si="0"/>
        <v>1039405.0199999986</v>
      </c>
    </row>
    <row r="6" spans="1:7" x14ac:dyDescent="0.2">
      <c r="A6" s="38" t="s">
        <v>11</v>
      </c>
      <c r="B6" s="64">
        <v>31851177.600000001</v>
      </c>
      <c r="C6" s="64">
        <v>-189297.5</v>
      </c>
      <c r="D6" s="64">
        <v>31661880.100000001</v>
      </c>
      <c r="E6" s="64">
        <v>31108641.390000001</v>
      </c>
      <c r="F6" s="64">
        <v>31108641.34</v>
      </c>
      <c r="G6" s="62">
        <f>+D6-E6</f>
        <v>553238.71000000089</v>
      </c>
    </row>
    <row r="7" spans="1:7" x14ac:dyDescent="0.2">
      <c r="A7" s="38" t="s">
        <v>12</v>
      </c>
      <c r="B7" s="64">
        <v>3085548.96</v>
      </c>
      <c r="C7" s="64">
        <v>363031.25</v>
      </c>
      <c r="D7" s="64">
        <v>3448580.21</v>
      </c>
      <c r="E7" s="64">
        <v>3430029.12</v>
      </c>
      <c r="F7" s="64">
        <v>3430029.12</v>
      </c>
      <c r="G7" s="62">
        <f t="shared" ref="G7:G12" si="1">+D7-E7</f>
        <v>18551.089999999851</v>
      </c>
    </row>
    <row r="8" spans="1:7" x14ac:dyDescent="0.2">
      <c r="A8" s="38" t="s">
        <v>13</v>
      </c>
      <c r="B8" s="64">
        <v>4858919.68</v>
      </c>
      <c r="C8" s="64">
        <v>4021.26</v>
      </c>
      <c r="D8" s="64">
        <v>4862940.9399999995</v>
      </c>
      <c r="E8" s="64">
        <v>4681721.03</v>
      </c>
      <c r="F8" s="64">
        <v>4626535.1900000004</v>
      </c>
      <c r="G8" s="62">
        <f t="shared" si="1"/>
        <v>181219.90999999922</v>
      </c>
    </row>
    <row r="9" spans="1:7" x14ac:dyDescent="0.2">
      <c r="A9" s="38" t="s">
        <v>14</v>
      </c>
      <c r="B9" s="64">
        <v>2924000</v>
      </c>
      <c r="C9" s="64">
        <v>-89302.7</v>
      </c>
      <c r="D9" s="64">
        <v>2834697.3</v>
      </c>
      <c r="E9" s="64">
        <v>2834697.3</v>
      </c>
      <c r="F9" s="64">
        <v>2834697.3</v>
      </c>
      <c r="G9" s="62">
        <f t="shared" si="1"/>
        <v>0</v>
      </c>
    </row>
    <row r="10" spans="1:7" x14ac:dyDescent="0.2">
      <c r="A10" s="38" t="s">
        <v>15</v>
      </c>
      <c r="B10" s="64">
        <v>10606993.539999999</v>
      </c>
      <c r="C10" s="64">
        <v>764345.74</v>
      </c>
      <c r="D10" s="64">
        <v>11371339.279999999</v>
      </c>
      <c r="E10" s="64">
        <v>11084943.970000001</v>
      </c>
      <c r="F10" s="64">
        <v>11084944.02</v>
      </c>
      <c r="G10" s="62">
        <f t="shared" si="1"/>
        <v>286395.30999999866</v>
      </c>
    </row>
    <row r="11" spans="1:7" x14ac:dyDescent="0.2">
      <c r="A11" s="38" t="s">
        <v>16</v>
      </c>
      <c r="B11" s="64">
        <v>0</v>
      </c>
      <c r="C11" s="64">
        <v>0</v>
      </c>
      <c r="D11" s="64">
        <v>0</v>
      </c>
      <c r="E11" s="64">
        <v>0</v>
      </c>
      <c r="F11" s="64">
        <v>0</v>
      </c>
      <c r="G11" s="62">
        <f t="shared" si="1"/>
        <v>0</v>
      </c>
    </row>
    <row r="12" spans="1:7" x14ac:dyDescent="0.2">
      <c r="A12" s="38" t="s">
        <v>17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2">
        <f t="shared" si="1"/>
        <v>0</v>
      </c>
    </row>
    <row r="13" spans="1:7" x14ac:dyDescent="0.2">
      <c r="A13" s="32" t="s">
        <v>125</v>
      </c>
      <c r="B13" s="57">
        <f>SUM(B14:B22)</f>
        <v>14404895.649999999</v>
      </c>
      <c r="C13" s="57">
        <f t="shared" ref="C13:G13" si="2">SUM(C14:C22)</f>
        <v>8630015.6199999992</v>
      </c>
      <c r="D13" s="57">
        <f t="shared" si="2"/>
        <v>23034911.27</v>
      </c>
      <c r="E13" s="57">
        <f t="shared" si="2"/>
        <v>21365821.66</v>
      </c>
      <c r="F13" s="57">
        <f t="shared" si="2"/>
        <v>21263263.990000002</v>
      </c>
      <c r="G13" s="62">
        <f t="shared" si="2"/>
        <v>1669089.6099999985</v>
      </c>
    </row>
    <row r="14" spans="1:7" x14ac:dyDescent="0.2">
      <c r="A14" s="38" t="s">
        <v>18</v>
      </c>
      <c r="B14" s="64">
        <v>859500</v>
      </c>
      <c r="C14" s="64">
        <v>108096.75</v>
      </c>
      <c r="D14" s="64">
        <v>967596.75</v>
      </c>
      <c r="E14" s="64">
        <v>752594.9</v>
      </c>
      <c r="F14" s="64">
        <v>717273.73</v>
      </c>
      <c r="G14" s="62">
        <f t="shared" ref="G14:G22" si="3">+D14-E14</f>
        <v>215001.84999999998</v>
      </c>
    </row>
    <row r="15" spans="1:7" x14ac:dyDescent="0.2">
      <c r="A15" s="38" t="s">
        <v>19</v>
      </c>
      <c r="B15" s="64">
        <v>145000</v>
      </c>
      <c r="C15" s="64">
        <v>45013.440000000002</v>
      </c>
      <c r="D15" s="64">
        <v>190013.44</v>
      </c>
      <c r="E15" s="64">
        <v>151951.32999999999</v>
      </c>
      <c r="F15" s="64">
        <v>143159.94</v>
      </c>
      <c r="G15" s="62">
        <f t="shared" si="3"/>
        <v>38062.110000000015</v>
      </c>
    </row>
    <row r="16" spans="1:7" x14ac:dyDescent="0.2">
      <c r="A16" s="38" t="s">
        <v>20</v>
      </c>
      <c r="B16" s="64">
        <v>2000</v>
      </c>
      <c r="C16" s="64">
        <v>1000</v>
      </c>
      <c r="D16" s="64">
        <v>3000</v>
      </c>
      <c r="E16" s="64">
        <v>416.8</v>
      </c>
      <c r="F16" s="64">
        <v>416.8</v>
      </c>
      <c r="G16" s="62">
        <f t="shared" si="3"/>
        <v>2583.1999999999998</v>
      </c>
    </row>
    <row r="17" spans="1:7" x14ac:dyDescent="0.2">
      <c r="A17" s="38" t="s">
        <v>21</v>
      </c>
      <c r="B17" s="64">
        <v>1685000</v>
      </c>
      <c r="C17" s="64">
        <v>1746945.08</v>
      </c>
      <c r="D17" s="64">
        <v>3431945.08</v>
      </c>
      <c r="E17" s="64">
        <v>2731976</v>
      </c>
      <c r="F17" s="64">
        <v>2684635.24</v>
      </c>
      <c r="G17" s="62">
        <f t="shared" si="3"/>
        <v>699969.08000000007</v>
      </c>
    </row>
    <row r="18" spans="1:7" x14ac:dyDescent="0.2">
      <c r="A18" s="38" t="s">
        <v>22</v>
      </c>
      <c r="B18" s="64">
        <v>817219.91</v>
      </c>
      <c r="C18" s="64">
        <v>1175813.48</v>
      </c>
      <c r="D18" s="64">
        <v>1993033.3900000001</v>
      </c>
      <c r="E18" s="64">
        <v>1776144.26</v>
      </c>
      <c r="F18" s="64">
        <v>1773944.9</v>
      </c>
      <c r="G18" s="62">
        <f t="shared" si="3"/>
        <v>216889.13000000012</v>
      </c>
    </row>
    <row r="19" spans="1:7" x14ac:dyDescent="0.2">
      <c r="A19" s="38" t="s">
        <v>23</v>
      </c>
      <c r="B19" s="64">
        <v>8348841.3099999996</v>
      </c>
      <c r="C19" s="64">
        <v>5097810.5199999996</v>
      </c>
      <c r="D19" s="64">
        <v>13446651.829999998</v>
      </c>
      <c r="E19" s="64">
        <v>13180854.5</v>
      </c>
      <c r="F19" s="64">
        <v>13180854.52</v>
      </c>
      <c r="G19" s="62">
        <f t="shared" si="3"/>
        <v>265797.32999999821</v>
      </c>
    </row>
    <row r="20" spans="1:7" x14ac:dyDescent="0.2">
      <c r="A20" s="38" t="s">
        <v>24</v>
      </c>
      <c r="B20" s="64">
        <v>951000</v>
      </c>
      <c r="C20" s="64">
        <v>-300847.95</v>
      </c>
      <c r="D20" s="64">
        <v>650152.05000000005</v>
      </c>
      <c r="E20" s="64">
        <v>601510.26</v>
      </c>
      <c r="F20" s="64">
        <v>601510.26</v>
      </c>
      <c r="G20" s="62">
        <f t="shared" si="3"/>
        <v>48641.790000000037</v>
      </c>
    </row>
    <row r="21" spans="1:7" x14ac:dyDescent="0.2">
      <c r="A21" s="38" t="s">
        <v>25</v>
      </c>
      <c r="B21" s="64">
        <v>34000</v>
      </c>
      <c r="C21" s="64">
        <v>-14723.98</v>
      </c>
      <c r="D21" s="64">
        <v>19276.02</v>
      </c>
      <c r="E21" s="64">
        <v>19276.02</v>
      </c>
      <c r="F21" s="64">
        <v>19276.02</v>
      </c>
      <c r="G21" s="62">
        <f t="shared" si="3"/>
        <v>0</v>
      </c>
    </row>
    <row r="22" spans="1:7" x14ac:dyDescent="0.2">
      <c r="A22" s="38" t="s">
        <v>26</v>
      </c>
      <c r="B22" s="64">
        <v>1562334.43</v>
      </c>
      <c r="C22" s="64">
        <v>770908.28</v>
      </c>
      <c r="D22" s="64">
        <v>2333242.71</v>
      </c>
      <c r="E22" s="64">
        <v>2151097.59</v>
      </c>
      <c r="F22" s="64">
        <v>2142192.58</v>
      </c>
      <c r="G22" s="62">
        <f t="shared" si="3"/>
        <v>182145.12000000011</v>
      </c>
    </row>
    <row r="23" spans="1:7" x14ac:dyDescent="0.2">
      <c r="A23" s="32" t="s">
        <v>27</v>
      </c>
      <c r="B23" s="57">
        <f>SUM(B24:B32)</f>
        <v>27005138.57</v>
      </c>
      <c r="C23" s="57">
        <f t="shared" ref="C23:G23" si="4">SUM(C24:C32)</f>
        <v>16399619.130000001</v>
      </c>
      <c r="D23" s="57">
        <f t="shared" si="4"/>
        <v>43404757.699999996</v>
      </c>
      <c r="E23" s="57">
        <f t="shared" si="4"/>
        <v>40831054.18999999</v>
      </c>
      <c r="F23" s="57">
        <f t="shared" si="4"/>
        <v>40279976.699999996</v>
      </c>
      <c r="G23" s="62">
        <f t="shared" si="4"/>
        <v>2573703.5099999988</v>
      </c>
    </row>
    <row r="24" spans="1:7" x14ac:dyDescent="0.2">
      <c r="A24" s="38" t="s">
        <v>28</v>
      </c>
      <c r="B24" s="64">
        <v>14432001.57</v>
      </c>
      <c r="C24" s="64">
        <v>3434782.97</v>
      </c>
      <c r="D24" s="64">
        <v>17866784.539999999</v>
      </c>
      <c r="E24" s="64">
        <v>16927777.870000001</v>
      </c>
      <c r="F24" s="64">
        <v>16673067.869999999</v>
      </c>
      <c r="G24" s="62">
        <f t="shared" ref="G24:G32" si="5">+D24-E24</f>
        <v>939006.66999999806</v>
      </c>
    </row>
    <row r="25" spans="1:7" x14ac:dyDescent="0.2">
      <c r="A25" s="38" t="s">
        <v>29</v>
      </c>
      <c r="B25" s="64">
        <v>1657200</v>
      </c>
      <c r="C25" s="64">
        <v>-75011.600000000006</v>
      </c>
      <c r="D25" s="64">
        <v>1582188.4</v>
      </c>
      <c r="E25" s="64">
        <v>1373532.4</v>
      </c>
      <c r="F25" s="64">
        <v>1373532.4</v>
      </c>
      <c r="G25" s="62">
        <f t="shared" si="5"/>
        <v>208656</v>
      </c>
    </row>
    <row r="26" spans="1:7" x14ac:dyDescent="0.2">
      <c r="A26" s="38" t="s">
        <v>30</v>
      </c>
      <c r="B26" s="64">
        <v>1088337</v>
      </c>
      <c r="C26" s="64">
        <v>1639535.23</v>
      </c>
      <c r="D26" s="64">
        <v>2727872.23</v>
      </c>
      <c r="E26" s="64">
        <v>2226634.92</v>
      </c>
      <c r="F26" s="64">
        <v>2191834.92</v>
      </c>
      <c r="G26" s="62">
        <f t="shared" si="5"/>
        <v>501237.31000000006</v>
      </c>
    </row>
    <row r="27" spans="1:7" x14ac:dyDescent="0.2">
      <c r="A27" s="38" t="s">
        <v>31</v>
      </c>
      <c r="B27" s="64">
        <v>690000</v>
      </c>
      <c r="C27" s="64">
        <v>259085.99</v>
      </c>
      <c r="D27" s="64">
        <v>949085.99</v>
      </c>
      <c r="E27" s="64">
        <v>700786.93</v>
      </c>
      <c r="F27" s="64">
        <v>700786.93</v>
      </c>
      <c r="G27" s="62">
        <f t="shared" si="5"/>
        <v>248299.05999999994</v>
      </c>
    </row>
    <row r="28" spans="1:7" x14ac:dyDescent="0.2">
      <c r="A28" s="38" t="s">
        <v>32</v>
      </c>
      <c r="B28" s="64">
        <v>1585500</v>
      </c>
      <c r="C28" s="64">
        <v>495636.86</v>
      </c>
      <c r="D28" s="64">
        <v>2081136.8599999999</v>
      </c>
      <c r="E28" s="64">
        <v>1992686.65</v>
      </c>
      <c r="F28" s="64">
        <v>1930873.78</v>
      </c>
      <c r="G28" s="62">
        <f t="shared" si="5"/>
        <v>88450.209999999963</v>
      </c>
    </row>
    <row r="29" spans="1:7" x14ac:dyDescent="0.2">
      <c r="A29" s="38" t="s">
        <v>33</v>
      </c>
      <c r="B29" s="64">
        <v>72000</v>
      </c>
      <c r="C29" s="64">
        <v>684800</v>
      </c>
      <c r="D29" s="64">
        <v>756800</v>
      </c>
      <c r="E29" s="64">
        <v>712605.29</v>
      </c>
      <c r="F29" s="64">
        <v>577986.66</v>
      </c>
      <c r="G29" s="62">
        <f t="shared" si="5"/>
        <v>44194.709999999963</v>
      </c>
    </row>
    <row r="30" spans="1:7" x14ac:dyDescent="0.2">
      <c r="A30" s="38" t="s">
        <v>34</v>
      </c>
      <c r="B30" s="64">
        <v>79000</v>
      </c>
      <c r="C30" s="64">
        <v>-5241.2</v>
      </c>
      <c r="D30" s="64">
        <v>73758.8</v>
      </c>
      <c r="E30" s="64">
        <v>42091.81</v>
      </c>
      <c r="F30" s="64">
        <v>40755.82</v>
      </c>
      <c r="G30" s="62">
        <f t="shared" si="5"/>
        <v>31666.990000000005</v>
      </c>
    </row>
    <row r="31" spans="1:7" x14ac:dyDescent="0.2">
      <c r="A31" s="38" t="s">
        <v>35</v>
      </c>
      <c r="B31" s="64">
        <v>5701100</v>
      </c>
      <c r="C31" s="64">
        <v>9179863.8800000008</v>
      </c>
      <c r="D31" s="64">
        <v>14880963.880000001</v>
      </c>
      <c r="E31" s="64">
        <v>14570030.99</v>
      </c>
      <c r="F31" s="64">
        <v>14506230.99</v>
      </c>
      <c r="G31" s="62">
        <f t="shared" si="5"/>
        <v>310932.8900000006</v>
      </c>
    </row>
    <row r="32" spans="1:7" x14ac:dyDescent="0.2">
      <c r="A32" s="38" t="s">
        <v>36</v>
      </c>
      <c r="B32" s="64">
        <v>1700000</v>
      </c>
      <c r="C32" s="64">
        <v>786167</v>
      </c>
      <c r="D32" s="64">
        <v>2486167</v>
      </c>
      <c r="E32" s="64">
        <v>2284907.33</v>
      </c>
      <c r="F32" s="64">
        <v>2284907.33</v>
      </c>
      <c r="G32" s="62">
        <f t="shared" si="5"/>
        <v>201259.66999999993</v>
      </c>
    </row>
    <row r="33" spans="1:7" x14ac:dyDescent="0.2">
      <c r="A33" s="32" t="s">
        <v>126</v>
      </c>
      <c r="B33" s="57">
        <f>SUM(B34:B42)</f>
        <v>17379000</v>
      </c>
      <c r="C33" s="57">
        <f t="shared" ref="C33:G33" si="6">SUM(C34:C42)</f>
        <v>29547241.520000003</v>
      </c>
      <c r="D33" s="57">
        <f t="shared" si="6"/>
        <v>46926241.519999996</v>
      </c>
      <c r="E33" s="57">
        <f t="shared" si="6"/>
        <v>36097614.839999996</v>
      </c>
      <c r="F33" s="57">
        <f t="shared" si="6"/>
        <v>35892715.770000003</v>
      </c>
      <c r="G33" s="57">
        <f t="shared" si="6"/>
        <v>10828626.680000003</v>
      </c>
    </row>
    <row r="34" spans="1:7" x14ac:dyDescent="0.2">
      <c r="A34" s="38" t="s">
        <v>37</v>
      </c>
      <c r="B34" s="64">
        <v>4656000</v>
      </c>
      <c r="C34" s="64">
        <v>57696.39</v>
      </c>
      <c r="D34" s="64">
        <v>4713696.3899999997</v>
      </c>
      <c r="E34" s="64">
        <v>4514000</v>
      </c>
      <c r="F34" s="64">
        <v>4514000</v>
      </c>
      <c r="G34" s="62">
        <f t="shared" ref="G34:G42" si="7">+D34-E34</f>
        <v>199696.38999999966</v>
      </c>
    </row>
    <row r="35" spans="1:7" x14ac:dyDescent="0.2">
      <c r="A35" s="38" t="s">
        <v>38</v>
      </c>
      <c r="B35" s="64">
        <v>0</v>
      </c>
      <c r="C35" s="64">
        <v>0</v>
      </c>
      <c r="D35" s="64">
        <v>0</v>
      </c>
      <c r="E35" s="64">
        <v>0</v>
      </c>
      <c r="F35" s="64">
        <v>0</v>
      </c>
      <c r="G35" s="62">
        <f t="shared" si="7"/>
        <v>0</v>
      </c>
    </row>
    <row r="36" spans="1:7" x14ac:dyDescent="0.2">
      <c r="A36" s="38" t="s">
        <v>39</v>
      </c>
      <c r="B36" s="64">
        <v>5900000</v>
      </c>
      <c r="C36" s="64">
        <v>9970712.0099999998</v>
      </c>
      <c r="D36" s="64">
        <v>15870712.01</v>
      </c>
      <c r="E36" s="64">
        <v>9641427.0099999998</v>
      </c>
      <c r="F36" s="64">
        <v>9641427.0099999998</v>
      </c>
      <c r="G36" s="62">
        <f t="shared" si="7"/>
        <v>6229285</v>
      </c>
    </row>
    <row r="37" spans="1:7" x14ac:dyDescent="0.2">
      <c r="A37" s="38" t="s">
        <v>40</v>
      </c>
      <c r="B37" s="64">
        <v>6787000</v>
      </c>
      <c r="C37" s="64">
        <v>19513833.120000001</v>
      </c>
      <c r="D37" s="64">
        <v>26300833.120000001</v>
      </c>
      <c r="E37" s="64">
        <v>21902187.829999998</v>
      </c>
      <c r="F37" s="64">
        <v>21697288.760000002</v>
      </c>
      <c r="G37" s="62">
        <f t="shared" si="7"/>
        <v>4398645.2900000028</v>
      </c>
    </row>
    <row r="38" spans="1:7" x14ac:dyDescent="0.2">
      <c r="A38" s="38" t="s">
        <v>41</v>
      </c>
      <c r="B38" s="64">
        <v>36000</v>
      </c>
      <c r="C38" s="64">
        <v>5000</v>
      </c>
      <c r="D38" s="64">
        <v>41000</v>
      </c>
      <c r="E38" s="64">
        <v>40000</v>
      </c>
      <c r="F38" s="64">
        <v>40000</v>
      </c>
      <c r="G38" s="62">
        <f t="shared" si="7"/>
        <v>1000</v>
      </c>
    </row>
    <row r="39" spans="1:7" x14ac:dyDescent="0.2">
      <c r="A39" s="38" t="s">
        <v>42</v>
      </c>
      <c r="B39" s="64">
        <v>0</v>
      </c>
      <c r="C39" s="64">
        <v>0</v>
      </c>
      <c r="D39" s="64">
        <v>0</v>
      </c>
      <c r="E39" s="64">
        <v>0</v>
      </c>
      <c r="F39" s="64">
        <v>0</v>
      </c>
      <c r="G39" s="62">
        <f t="shared" si="7"/>
        <v>0</v>
      </c>
    </row>
    <row r="40" spans="1:7" x14ac:dyDescent="0.2">
      <c r="A40" s="38" t="s">
        <v>43</v>
      </c>
      <c r="B40" s="64">
        <v>0</v>
      </c>
      <c r="C40" s="64">
        <v>0</v>
      </c>
      <c r="D40" s="64">
        <v>0</v>
      </c>
      <c r="E40" s="64">
        <v>0</v>
      </c>
      <c r="F40" s="64">
        <v>0</v>
      </c>
      <c r="G40" s="62">
        <f t="shared" si="7"/>
        <v>0</v>
      </c>
    </row>
    <row r="41" spans="1:7" x14ac:dyDescent="0.2">
      <c r="A41" s="38" t="s">
        <v>44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62">
        <f t="shared" si="7"/>
        <v>0</v>
      </c>
    </row>
    <row r="42" spans="1:7" x14ac:dyDescent="0.2">
      <c r="A42" s="38" t="s">
        <v>45</v>
      </c>
      <c r="B42" s="64">
        <v>0</v>
      </c>
      <c r="C42" s="64">
        <v>0</v>
      </c>
      <c r="D42" s="64">
        <v>0</v>
      </c>
      <c r="E42" s="64">
        <v>0</v>
      </c>
      <c r="F42" s="64">
        <v>0</v>
      </c>
      <c r="G42" s="62">
        <f t="shared" si="7"/>
        <v>0</v>
      </c>
    </row>
    <row r="43" spans="1:7" x14ac:dyDescent="0.2">
      <c r="A43" s="32" t="s">
        <v>127</v>
      </c>
      <c r="B43" s="57">
        <f>SUM(B44:B52)</f>
        <v>2571482</v>
      </c>
      <c r="C43" s="57">
        <f t="shared" ref="C43:G43" si="8">SUM(C44:C52)</f>
        <v>5404361.9500000002</v>
      </c>
      <c r="D43" s="57">
        <f t="shared" si="8"/>
        <v>7975843.9499999993</v>
      </c>
      <c r="E43" s="57">
        <f t="shared" si="8"/>
        <v>7868532.9800000004</v>
      </c>
      <c r="F43" s="57">
        <f t="shared" si="8"/>
        <v>7834887.9800000004</v>
      </c>
      <c r="G43" s="57">
        <f t="shared" si="8"/>
        <v>107310.96999999968</v>
      </c>
    </row>
    <row r="44" spans="1:7" x14ac:dyDescent="0.2">
      <c r="A44" s="38" t="s">
        <v>46</v>
      </c>
      <c r="B44" s="64">
        <v>464400</v>
      </c>
      <c r="C44" s="64">
        <v>-92530.46</v>
      </c>
      <c r="D44" s="64">
        <v>371869.54</v>
      </c>
      <c r="E44" s="64">
        <v>330788.84999999998</v>
      </c>
      <c r="F44" s="64">
        <v>314688.84999999998</v>
      </c>
      <c r="G44" s="62">
        <f t="shared" ref="G44:G52" si="9">+D44-E44</f>
        <v>41080.69</v>
      </c>
    </row>
    <row r="45" spans="1:7" x14ac:dyDescent="0.2">
      <c r="A45" s="38" t="s">
        <v>47</v>
      </c>
      <c r="B45" s="64">
        <v>176482</v>
      </c>
      <c r="C45" s="64">
        <v>-87387.64</v>
      </c>
      <c r="D45" s="64">
        <v>89094.36</v>
      </c>
      <c r="E45" s="64">
        <v>89094.36</v>
      </c>
      <c r="F45" s="64">
        <v>89094.36</v>
      </c>
      <c r="G45" s="62">
        <f t="shared" si="9"/>
        <v>0</v>
      </c>
    </row>
    <row r="46" spans="1:7" x14ac:dyDescent="0.2">
      <c r="A46" s="38" t="s">
        <v>48</v>
      </c>
      <c r="B46" s="64">
        <v>0</v>
      </c>
      <c r="C46" s="64">
        <v>0</v>
      </c>
      <c r="D46" s="64">
        <v>0</v>
      </c>
      <c r="E46" s="64">
        <v>0</v>
      </c>
      <c r="F46" s="64">
        <v>0</v>
      </c>
      <c r="G46" s="62">
        <f t="shared" si="9"/>
        <v>0</v>
      </c>
    </row>
    <row r="47" spans="1:7" x14ac:dyDescent="0.2">
      <c r="A47" s="38" t="s">
        <v>49</v>
      </c>
      <c r="B47" s="64">
        <v>200000</v>
      </c>
      <c r="C47" s="64">
        <v>1820000</v>
      </c>
      <c r="D47" s="64">
        <v>2020000</v>
      </c>
      <c r="E47" s="64">
        <v>2020000</v>
      </c>
      <c r="F47" s="64">
        <v>2020000</v>
      </c>
      <c r="G47" s="62">
        <f t="shared" si="9"/>
        <v>0</v>
      </c>
    </row>
    <row r="48" spans="1:7" x14ac:dyDescent="0.2">
      <c r="A48" s="38" t="s">
        <v>50</v>
      </c>
      <c r="B48" s="64">
        <v>0</v>
      </c>
      <c r="C48" s="64">
        <v>82000</v>
      </c>
      <c r="D48" s="64">
        <v>82000</v>
      </c>
      <c r="E48" s="64">
        <v>81191.88</v>
      </c>
      <c r="F48" s="64">
        <v>81191.88</v>
      </c>
      <c r="G48" s="62">
        <f t="shared" si="9"/>
        <v>808.11999999999534</v>
      </c>
    </row>
    <row r="49" spans="1:7" x14ac:dyDescent="0.2">
      <c r="A49" s="38" t="s">
        <v>51</v>
      </c>
      <c r="B49" s="64">
        <v>1730600</v>
      </c>
      <c r="C49" s="64">
        <v>1691780.05</v>
      </c>
      <c r="D49" s="64">
        <v>3422380.05</v>
      </c>
      <c r="E49" s="64">
        <v>3356957.89</v>
      </c>
      <c r="F49" s="64">
        <v>3339412.89</v>
      </c>
      <c r="G49" s="62">
        <f t="shared" si="9"/>
        <v>65422.159999999683</v>
      </c>
    </row>
    <row r="50" spans="1:7" x14ac:dyDescent="0.2">
      <c r="A50" s="38" t="s">
        <v>52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2">
        <f t="shared" si="9"/>
        <v>0</v>
      </c>
    </row>
    <row r="51" spans="1:7" x14ac:dyDescent="0.2">
      <c r="A51" s="38" t="s">
        <v>53</v>
      </c>
      <c r="B51" s="64">
        <v>0</v>
      </c>
      <c r="C51" s="64">
        <v>10000</v>
      </c>
      <c r="D51" s="64">
        <v>10000</v>
      </c>
      <c r="E51" s="64">
        <v>10000</v>
      </c>
      <c r="F51" s="64">
        <v>10000</v>
      </c>
      <c r="G51" s="62">
        <f t="shared" si="9"/>
        <v>0</v>
      </c>
    </row>
    <row r="52" spans="1:7" x14ac:dyDescent="0.2">
      <c r="A52" s="38" t="s">
        <v>54</v>
      </c>
      <c r="B52" s="64">
        <v>0</v>
      </c>
      <c r="C52" s="64">
        <v>1980500</v>
      </c>
      <c r="D52" s="64">
        <v>1980500</v>
      </c>
      <c r="E52" s="64">
        <v>1980500</v>
      </c>
      <c r="F52" s="64">
        <v>1980500</v>
      </c>
      <c r="G52" s="62">
        <f t="shared" si="9"/>
        <v>0</v>
      </c>
    </row>
    <row r="53" spans="1:7" x14ac:dyDescent="0.2">
      <c r="A53" s="32" t="s">
        <v>55</v>
      </c>
      <c r="B53" s="57">
        <f>SUM(B54:B56)</f>
        <v>0</v>
      </c>
      <c r="C53" s="57">
        <f t="shared" ref="C53:G53" si="10">SUM(C54:C56)</f>
        <v>106072166.3</v>
      </c>
      <c r="D53" s="57">
        <f t="shared" si="10"/>
        <v>106072166.3</v>
      </c>
      <c r="E53" s="57">
        <f t="shared" si="10"/>
        <v>44923297.259999998</v>
      </c>
      <c r="F53" s="57">
        <f t="shared" si="10"/>
        <v>43567628.630000003</v>
      </c>
      <c r="G53" s="57">
        <f t="shared" si="10"/>
        <v>61148869.039999999</v>
      </c>
    </row>
    <row r="54" spans="1:7" x14ac:dyDescent="0.2">
      <c r="A54" s="38" t="s">
        <v>56</v>
      </c>
      <c r="B54" s="64">
        <v>0</v>
      </c>
      <c r="C54" s="64">
        <v>102463070.84999999</v>
      </c>
      <c r="D54" s="64">
        <v>102463070.84999999</v>
      </c>
      <c r="E54" s="64">
        <v>44923297.259999998</v>
      </c>
      <c r="F54" s="64">
        <v>43567628.630000003</v>
      </c>
      <c r="G54" s="62">
        <f t="shared" ref="G54:G56" si="11">+D54-E54</f>
        <v>57539773.589999996</v>
      </c>
    </row>
    <row r="55" spans="1:7" x14ac:dyDescent="0.2">
      <c r="A55" s="38" t="s">
        <v>57</v>
      </c>
      <c r="B55" s="64">
        <v>0</v>
      </c>
      <c r="C55" s="64">
        <v>3609095.45</v>
      </c>
      <c r="D55" s="64">
        <v>3609095.45</v>
      </c>
      <c r="E55" s="64">
        <v>0</v>
      </c>
      <c r="F55" s="64">
        <v>0</v>
      </c>
      <c r="G55" s="62">
        <f t="shared" si="11"/>
        <v>3609095.45</v>
      </c>
    </row>
    <row r="56" spans="1:7" x14ac:dyDescent="0.2">
      <c r="A56" s="38" t="s">
        <v>58</v>
      </c>
      <c r="B56" s="64">
        <v>0</v>
      </c>
      <c r="C56" s="64">
        <v>0</v>
      </c>
      <c r="D56" s="64">
        <v>0</v>
      </c>
      <c r="E56" s="64">
        <v>0</v>
      </c>
      <c r="F56" s="64">
        <v>0</v>
      </c>
      <c r="G56" s="62">
        <f t="shared" si="11"/>
        <v>0</v>
      </c>
    </row>
    <row r="57" spans="1:7" x14ac:dyDescent="0.2">
      <c r="A57" s="32" t="s">
        <v>123</v>
      </c>
      <c r="B57" s="58">
        <v>0</v>
      </c>
      <c r="C57" s="58">
        <v>0</v>
      </c>
      <c r="D57" s="58">
        <v>0</v>
      </c>
      <c r="E57" s="58">
        <v>0</v>
      </c>
      <c r="F57" s="58">
        <v>0</v>
      </c>
      <c r="G57" s="62">
        <f t="shared" ref="G57" si="12">SUM(G58:G64)</f>
        <v>0</v>
      </c>
    </row>
    <row r="58" spans="1:7" x14ac:dyDescent="0.2">
      <c r="A58" s="38" t="s">
        <v>59</v>
      </c>
      <c r="B58" s="62">
        <v>0</v>
      </c>
      <c r="C58" s="62">
        <v>0</v>
      </c>
      <c r="D58" s="62">
        <f t="shared" ref="D58:D64" si="13">+B58+C58</f>
        <v>0</v>
      </c>
      <c r="E58" s="62">
        <v>0</v>
      </c>
      <c r="F58" s="62">
        <v>0</v>
      </c>
      <c r="G58" s="62">
        <f t="shared" ref="G58:G64" si="14">+D58-E58</f>
        <v>0</v>
      </c>
    </row>
    <row r="59" spans="1:7" x14ac:dyDescent="0.2">
      <c r="A59" s="38" t="s">
        <v>60</v>
      </c>
      <c r="B59" s="62">
        <v>0</v>
      </c>
      <c r="C59" s="62">
        <v>0</v>
      </c>
      <c r="D59" s="62">
        <f t="shared" si="13"/>
        <v>0</v>
      </c>
      <c r="E59" s="62">
        <v>0</v>
      </c>
      <c r="F59" s="62">
        <v>0</v>
      </c>
      <c r="G59" s="62">
        <f t="shared" si="14"/>
        <v>0</v>
      </c>
    </row>
    <row r="60" spans="1:7" x14ac:dyDescent="0.2">
      <c r="A60" s="38" t="s">
        <v>61</v>
      </c>
      <c r="B60" s="62">
        <v>0</v>
      </c>
      <c r="C60" s="62">
        <v>0</v>
      </c>
      <c r="D60" s="62">
        <f t="shared" si="13"/>
        <v>0</v>
      </c>
      <c r="E60" s="62">
        <v>0</v>
      </c>
      <c r="F60" s="62">
        <v>0</v>
      </c>
      <c r="G60" s="62">
        <f t="shared" si="14"/>
        <v>0</v>
      </c>
    </row>
    <row r="61" spans="1:7" x14ac:dyDescent="0.2">
      <c r="A61" s="38" t="s">
        <v>62</v>
      </c>
      <c r="B61" s="62">
        <v>0</v>
      </c>
      <c r="C61" s="62">
        <v>0</v>
      </c>
      <c r="D61" s="62">
        <f t="shared" si="13"/>
        <v>0</v>
      </c>
      <c r="E61" s="62">
        <v>0</v>
      </c>
      <c r="F61" s="62">
        <v>0</v>
      </c>
      <c r="G61" s="62">
        <f t="shared" si="14"/>
        <v>0</v>
      </c>
    </row>
    <row r="62" spans="1:7" x14ac:dyDescent="0.2">
      <c r="A62" s="38" t="s">
        <v>63</v>
      </c>
      <c r="B62" s="62">
        <v>0</v>
      </c>
      <c r="C62" s="62">
        <v>0</v>
      </c>
      <c r="D62" s="62">
        <f t="shared" si="13"/>
        <v>0</v>
      </c>
      <c r="E62" s="62">
        <v>0</v>
      </c>
      <c r="F62" s="62">
        <v>0</v>
      </c>
      <c r="G62" s="62">
        <f t="shared" si="14"/>
        <v>0</v>
      </c>
    </row>
    <row r="63" spans="1:7" x14ac:dyDescent="0.2">
      <c r="A63" s="38" t="s">
        <v>64</v>
      </c>
      <c r="B63" s="62">
        <v>0</v>
      </c>
      <c r="C63" s="62">
        <v>0</v>
      </c>
      <c r="D63" s="62">
        <f t="shared" si="13"/>
        <v>0</v>
      </c>
      <c r="E63" s="62">
        <v>0</v>
      </c>
      <c r="F63" s="62">
        <v>0</v>
      </c>
      <c r="G63" s="62">
        <f t="shared" si="14"/>
        <v>0</v>
      </c>
    </row>
    <row r="64" spans="1:7" x14ac:dyDescent="0.2">
      <c r="A64" s="38" t="s">
        <v>65</v>
      </c>
      <c r="B64" s="62">
        <v>0</v>
      </c>
      <c r="C64" s="62">
        <v>0</v>
      </c>
      <c r="D64" s="62">
        <f t="shared" si="13"/>
        <v>0</v>
      </c>
      <c r="E64" s="62">
        <v>0</v>
      </c>
      <c r="F64" s="62">
        <v>0</v>
      </c>
      <c r="G64" s="62">
        <f t="shared" si="14"/>
        <v>0</v>
      </c>
    </row>
    <row r="65" spans="1:7" x14ac:dyDescent="0.2">
      <c r="A65" s="32" t="s">
        <v>124</v>
      </c>
      <c r="B65" s="57">
        <f>SUM(B66:B68)</f>
        <v>30871354.789999999</v>
      </c>
      <c r="C65" s="57">
        <f t="shared" ref="C65:G65" si="15">SUM(C66:C68)</f>
        <v>-29899148.920000002</v>
      </c>
      <c r="D65" s="57">
        <f t="shared" si="15"/>
        <v>972205.86999999732</v>
      </c>
      <c r="E65" s="57">
        <f t="shared" si="15"/>
        <v>972205.87</v>
      </c>
      <c r="F65" s="57">
        <f t="shared" si="15"/>
        <v>972205.87</v>
      </c>
      <c r="G65" s="57">
        <f t="shared" si="15"/>
        <v>-2.6775524020195007E-9</v>
      </c>
    </row>
    <row r="66" spans="1:7" x14ac:dyDescent="0.2">
      <c r="A66" s="38" t="s">
        <v>66</v>
      </c>
      <c r="B66" s="64">
        <v>0</v>
      </c>
      <c r="C66" s="64">
        <v>0</v>
      </c>
      <c r="D66" s="62">
        <f t="shared" ref="D66:D67" si="16">+B66+C66</f>
        <v>0</v>
      </c>
      <c r="E66" s="62">
        <v>0</v>
      </c>
      <c r="F66" s="62">
        <v>0</v>
      </c>
      <c r="G66" s="62">
        <f t="shared" ref="G66:G68" si="17">+D66-E66</f>
        <v>0</v>
      </c>
    </row>
    <row r="67" spans="1:7" x14ac:dyDescent="0.2">
      <c r="A67" s="38" t="s">
        <v>67</v>
      </c>
      <c r="B67" s="64">
        <v>0</v>
      </c>
      <c r="C67" s="64">
        <v>0</v>
      </c>
      <c r="D67" s="62">
        <f t="shared" si="16"/>
        <v>0</v>
      </c>
      <c r="E67" s="62">
        <v>0</v>
      </c>
      <c r="F67" s="62">
        <v>0</v>
      </c>
      <c r="G67" s="62">
        <f t="shared" si="17"/>
        <v>0</v>
      </c>
    </row>
    <row r="68" spans="1:7" x14ac:dyDescent="0.2">
      <c r="A68" s="38" t="s">
        <v>68</v>
      </c>
      <c r="B68" s="64">
        <v>30871354.789999999</v>
      </c>
      <c r="C68" s="64">
        <v>-29899148.920000002</v>
      </c>
      <c r="D68" s="64">
        <v>972205.86999999732</v>
      </c>
      <c r="E68" s="64">
        <v>972205.87</v>
      </c>
      <c r="F68" s="64">
        <v>972205.87</v>
      </c>
      <c r="G68" s="62">
        <f t="shared" si="17"/>
        <v>-2.6775524020195007E-9</v>
      </c>
    </row>
    <row r="69" spans="1:7" x14ac:dyDescent="0.2">
      <c r="A69" s="32" t="s">
        <v>69</v>
      </c>
      <c r="B69" s="62">
        <f>SUM(B70:B76)</f>
        <v>0</v>
      </c>
      <c r="C69" s="62">
        <f t="shared" ref="C69:G69" si="18">SUM(C70:C76)</f>
        <v>0</v>
      </c>
      <c r="D69" s="62">
        <f t="shared" si="18"/>
        <v>0</v>
      </c>
      <c r="E69" s="62">
        <f t="shared" si="18"/>
        <v>0</v>
      </c>
      <c r="F69" s="62">
        <f t="shared" si="18"/>
        <v>0</v>
      </c>
      <c r="G69" s="62">
        <f t="shared" si="18"/>
        <v>0</v>
      </c>
    </row>
    <row r="70" spans="1:7" x14ac:dyDescent="0.2">
      <c r="A70" s="38" t="s">
        <v>70</v>
      </c>
      <c r="B70" s="62">
        <v>0</v>
      </c>
      <c r="C70" s="62">
        <v>0</v>
      </c>
      <c r="D70" s="62">
        <f t="shared" ref="D70:D76" si="19">+B70+C70</f>
        <v>0</v>
      </c>
      <c r="E70" s="62">
        <v>0</v>
      </c>
      <c r="F70" s="62">
        <v>0</v>
      </c>
      <c r="G70" s="62">
        <f t="shared" ref="G70:G76" si="20">+D70-E70</f>
        <v>0</v>
      </c>
    </row>
    <row r="71" spans="1:7" x14ac:dyDescent="0.2">
      <c r="A71" s="38" t="s">
        <v>71</v>
      </c>
      <c r="B71" s="62">
        <v>0</v>
      </c>
      <c r="C71" s="62">
        <v>0</v>
      </c>
      <c r="D71" s="62">
        <f t="shared" si="19"/>
        <v>0</v>
      </c>
      <c r="E71" s="62">
        <v>0</v>
      </c>
      <c r="F71" s="62">
        <v>0</v>
      </c>
      <c r="G71" s="62">
        <f t="shared" si="20"/>
        <v>0</v>
      </c>
    </row>
    <row r="72" spans="1:7" x14ac:dyDescent="0.2">
      <c r="A72" s="38" t="s">
        <v>72</v>
      </c>
      <c r="B72" s="62">
        <v>0</v>
      </c>
      <c r="C72" s="62">
        <v>0</v>
      </c>
      <c r="D72" s="62">
        <f t="shared" si="19"/>
        <v>0</v>
      </c>
      <c r="E72" s="62">
        <v>0</v>
      </c>
      <c r="F72" s="62">
        <v>0</v>
      </c>
      <c r="G72" s="62">
        <f t="shared" si="20"/>
        <v>0</v>
      </c>
    </row>
    <row r="73" spans="1:7" x14ac:dyDescent="0.2">
      <c r="A73" s="38" t="s">
        <v>73</v>
      </c>
      <c r="B73" s="62">
        <v>0</v>
      </c>
      <c r="C73" s="62">
        <v>0</v>
      </c>
      <c r="D73" s="62">
        <f t="shared" si="19"/>
        <v>0</v>
      </c>
      <c r="E73" s="62">
        <v>0</v>
      </c>
      <c r="F73" s="62">
        <v>0</v>
      </c>
      <c r="G73" s="62">
        <f t="shared" si="20"/>
        <v>0</v>
      </c>
    </row>
    <row r="74" spans="1:7" x14ac:dyDescent="0.2">
      <c r="A74" s="38" t="s">
        <v>74</v>
      </c>
      <c r="B74" s="62">
        <v>0</v>
      </c>
      <c r="C74" s="62">
        <v>0</v>
      </c>
      <c r="D74" s="62">
        <f t="shared" si="19"/>
        <v>0</v>
      </c>
      <c r="E74" s="62">
        <v>0</v>
      </c>
      <c r="F74" s="62">
        <v>0</v>
      </c>
      <c r="G74" s="62">
        <f t="shared" si="20"/>
        <v>0</v>
      </c>
    </row>
    <row r="75" spans="1:7" x14ac:dyDescent="0.2">
      <c r="A75" s="38" t="s">
        <v>75</v>
      </c>
      <c r="B75" s="62">
        <v>0</v>
      </c>
      <c r="C75" s="62">
        <v>0</v>
      </c>
      <c r="D75" s="62">
        <f t="shared" si="19"/>
        <v>0</v>
      </c>
      <c r="E75" s="62">
        <v>0</v>
      </c>
      <c r="F75" s="62">
        <v>0</v>
      </c>
      <c r="G75" s="62">
        <f t="shared" si="20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f t="shared" si="19"/>
        <v>0</v>
      </c>
      <c r="E76" s="7">
        <v>0</v>
      </c>
      <c r="F76" s="7">
        <v>0</v>
      </c>
      <c r="G76" s="7">
        <f t="shared" si="20"/>
        <v>0</v>
      </c>
    </row>
    <row r="77" spans="1:7" x14ac:dyDescent="0.2">
      <c r="A77" s="40" t="s">
        <v>77</v>
      </c>
      <c r="B77" s="8">
        <f>+B5+B13+B23+B33+B43+B53+B57+B65+B69</f>
        <v>145558510.78999999</v>
      </c>
      <c r="C77" s="8">
        <f t="shared" ref="C77:G77" si="21">+C5+C13+C23+C33+C43+C53+C57+C65+C69</f>
        <v>137007053.64999998</v>
      </c>
      <c r="D77" s="8">
        <f t="shared" si="21"/>
        <v>282565564.44</v>
      </c>
      <c r="E77" s="8">
        <f t="shared" si="21"/>
        <v>205198559.60999998</v>
      </c>
      <c r="F77" s="8">
        <f t="shared" si="21"/>
        <v>202895525.91</v>
      </c>
      <c r="G77" s="8">
        <f t="shared" si="21"/>
        <v>77367004.829999998</v>
      </c>
    </row>
    <row r="80" spans="1:7" ht="12.75" x14ac:dyDescent="0.2">
      <c r="A80" s="33" t="s">
        <v>128</v>
      </c>
    </row>
    <row r="84" spans="1:5" x14ac:dyDescent="0.2">
      <c r="A84" s="41" t="s">
        <v>131</v>
      </c>
      <c r="C84" s="70" t="s">
        <v>133</v>
      </c>
      <c r="D84" s="70"/>
      <c r="E84" s="70"/>
    </row>
    <row r="85" spans="1:5" x14ac:dyDescent="0.2">
      <c r="A85" s="42" t="s">
        <v>132</v>
      </c>
      <c r="C85" s="71" t="s">
        <v>134</v>
      </c>
      <c r="D85" s="71"/>
      <c r="E85" s="71"/>
    </row>
  </sheetData>
  <sheetProtection formatCells="0" formatColumns="0" formatRows="0" autoFilter="0"/>
  <mergeCells count="4">
    <mergeCell ref="A1:G1"/>
    <mergeCell ref="G2:G3"/>
    <mergeCell ref="C84:E84"/>
    <mergeCell ref="C85:E85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B5:G5 B13:C13 G6:G12 B23:C23 B33:C33 B43:C43 B58:C67 B69:C77" unlockedFormula="1"/>
    <ignoredError sqref="D13:G13 D23:G23 G14:G22 D33:G33 G24:G32 D43:G43 G34:G42 G44:G52 D58:G67 G55:G56 D69:G77 G68 G57" formula="1" unlockedFormula="1"/>
    <ignoredError sqref="B53:C53" formulaRange="1" unlockedFormula="1"/>
    <ignoredError sqref="G54 D53:G53" formula="1" formulaRange="1" unlockedFormula="1"/>
    <ignoredError sqref="B54:F5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workbookViewId="0">
      <selection activeCell="G16" sqref="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65" t="s">
        <v>176</v>
      </c>
      <c r="B1" s="66"/>
      <c r="C1" s="66"/>
      <c r="D1" s="66"/>
      <c r="E1" s="66"/>
      <c r="F1" s="66"/>
      <c r="G1" s="67"/>
    </row>
    <row r="2" spans="1:7" x14ac:dyDescent="0.2">
      <c r="A2" s="35"/>
      <c r="B2" s="25" t="s">
        <v>0</v>
      </c>
      <c r="C2" s="26"/>
      <c r="D2" s="26"/>
      <c r="E2" s="26"/>
      <c r="F2" s="27"/>
      <c r="G2" s="68" t="s">
        <v>7</v>
      </c>
    </row>
    <row r="3" spans="1:7" ht="24.95" customHeight="1" x14ac:dyDescent="0.2">
      <c r="A3" s="36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9"/>
    </row>
    <row r="4" spans="1:7" x14ac:dyDescent="0.2">
      <c r="A4" s="37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3"/>
      <c r="B5" s="9"/>
      <c r="C5" s="9"/>
      <c r="D5" s="9"/>
      <c r="E5" s="9"/>
      <c r="F5" s="9"/>
      <c r="G5" s="9"/>
    </row>
    <row r="6" spans="1:7" x14ac:dyDescent="0.2">
      <c r="A6" s="43" t="s">
        <v>78</v>
      </c>
      <c r="B6" s="59">
        <v>112079674</v>
      </c>
      <c r="C6" s="59">
        <v>55424674.32</v>
      </c>
      <c r="D6" s="59">
        <v>167504348.31999999</v>
      </c>
      <c r="E6" s="59">
        <v>151394523.5</v>
      </c>
      <c r="F6" s="59">
        <v>150480803.43000001</v>
      </c>
      <c r="G6" s="6">
        <f>+D6-E6</f>
        <v>16109824.819999993</v>
      </c>
    </row>
    <row r="7" spans="1:7" x14ac:dyDescent="0.2">
      <c r="A7" s="43"/>
      <c r="B7" s="10"/>
      <c r="C7" s="10"/>
      <c r="D7" s="10"/>
      <c r="E7" s="10"/>
      <c r="F7" s="10"/>
      <c r="G7" s="10"/>
    </row>
    <row r="8" spans="1:7" x14ac:dyDescent="0.2">
      <c r="A8" s="43" t="s">
        <v>79</v>
      </c>
      <c r="B8" s="60">
        <v>33442836.789999999</v>
      </c>
      <c r="C8" s="60">
        <v>81577379.329999998</v>
      </c>
      <c r="D8" s="60">
        <v>115020216.12</v>
      </c>
      <c r="E8" s="60">
        <v>53764036.109999999</v>
      </c>
      <c r="F8" s="60">
        <v>52374722.479999997</v>
      </c>
      <c r="G8" s="6">
        <f>+D8-E8</f>
        <v>61256180.010000005</v>
      </c>
    </row>
    <row r="9" spans="1:7" x14ac:dyDescent="0.2">
      <c r="A9" s="43"/>
      <c r="B9" s="10"/>
      <c r="C9" s="10"/>
      <c r="D9" s="10"/>
      <c r="E9" s="10"/>
      <c r="F9" s="10"/>
      <c r="G9" s="10"/>
    </row>
    <row r="10" spans="1:7" x14ac:dyDescent="0.2">
      <c r="A10" s="43" t="s">
        <v>80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">
        <f>+D10-E10</f>
        <v>0</v>
      </c>
    </row>
    <row r="11" spans="1:7" x14ac:dyDescent="0.2">
      <c r="A11" s="43"/>
      <c r="B11" s="10"/>
      <c r="C11" s="10"/>
      <c r="D11" s="10"/>
      <c r="E11" s="10"/>
      <c r="F11" s="10"/>
      <c r="G11" s="10"/>
    </row>
    <row r="12" spans="1:7" x14ac:dyDescent="0.2">
      <c r="A12" s="43" t="s">
        <v>41</v>
      </c>
      <c r="B12" s="62">
        <v>36000</v>
      </c>
      <c r="C12" s="62">
        <v>5000</v>
      </c>
      <c r="D12" s="62">
        <v>41000</v>
      </c>
      <c r="E12" s="62">
        <v>40000</v>
      </c>
      <c r="F12" s="62">
        <v>40000</v>
      </c>
      <c r="G12" s="6">
        <f>+D12-E12</f>
        <v>1000</v>
      </c>
    </row>
    <row r="13" spans="1:7" x14ac:dyDescent="0.2">
      <c r="A13" s="43"/>
      <c r="B13" s="10"/>
      <c r="C13" s="10"/>
      <c r="D13" s="10"/>
      <c r="E13" s="10"/>
      <c r="F13" s="10"/>
      <c r="G13" s="10"/>
    </row>
    <row r="14" spans="1:7" x14ac:dyDescent="0.2">
      <c r="A14" s="43" t="s">
        <v>66</v>
      </c>
      <c r="B14" s="6">
        <v>0</v>
      </c>
      <c r="C14" s="6">
        <v>0</v>
      </c>
      <c r="D14" s="6">
        <f>+B14+C14</f>
        <v>0</v>
      </c>
      <c r="E14" s="6">
        <v>0</v>
      </c>
      <c r="F14" s="6">
        <v>0</v>
      </c>
      <c r="G14" s="6">
        <f>+D14-E14</f>
        <v>0</v>
      </c>
    </row>
    <row r="15" spans="1:7" x14ac:dyDescent="0.2">
      <c r="A15" s="44"/>
      <c r="B15" s="11"/>
      <c r="C15" s="11"/>
      <c r="D15" s="11"/>
      <c r="E15" s="11"/>
      <c r="F15" s="11"/>
      <c r="G15" s="11"/>
    </row>
    <row r="16" spans="1:7" x14ac:dyDescent="0.2">
      <c r="A16" s="45" t="s">
        <v>77</v>
      </c>
      <c r="B16" s="8">
        <f>+B6+B8+B10+B12+B14</f>
        <v>145558510.78999999</v>
      </c>
      <c r="C16" s="8">
        <f t="shared" ref="C16:G16" si="0">+C6+C8+C10+C12+C14</f>
        <v>137007053.65000001</v>
      </c>
      <c r="D16" s="8">
        <f t="shared" si="0"/>
        <v>282565564.44</v>
      </c>
      <c r="E16" s="8">
        <f t="shared" si="0"/>
        <v>205198559.61000001</v>
      </c>
      <c r="F16" s="8">
        <f t="shared" si="0"/>
        <v>202895525.91</v>
      </c>
      <c r="G16" s="8">
        <f t="shared" si="0"/>
        <v>77367004.829999998</v>
      </c>
    </row>
    <row r="19" spans="1:7" ht="12.75" x14ac:dyDescent="0.2">
      <c r="A19" s="33" t="s">
        <v>128</v>
      </c>
    </row>
    <row r="23" spans="1:7" x14ac:dyDescent="0.2">
      <c r="A23" s="41" t="s">
        <v>131</v>
      </c>
      <c r="C23" s="70" t="s">
        <v>133</v>
      </c>
      <c r="D23" s="70"/>
      <c r="E23" s="70"/>
    </row>
    <row r="24" spans="1:7" x14ac:dyDescent="0.2">
      <c r="A24" s="42" t="s">
        <v>132</v>
      </c>
      <c r="C24" s="71" t="s">
        <v>134</v>
      </c>
      <c r="D24" s="71"/>
      <c r="E24" s="71"/>
    </row>
    <row r="32" spans="1:7" x14ac:dyDescent="0.2">
      <c r="B32" s="34"/>
      <c r="C32" s="34"/>
      <c r="D32" s="34"/>
      <c r="E32" s="34"/>
      <c r="F32" s="34"/>
      <c r="G32" s="34"/>
    </row>
    <row r="33" spans="2:7" x14ac:dyDescent="0.2">
      <c r="B33" s="34"/>
      <c r="C33" s="34"/>
      <c r="D33" s="34"/>
      <c r="E33" s="34"/>
      <c r="F33" s="34"/>
      <c r="G33" s="34"/>
    </row>
  </sheetData>
  <sheetProtection formatCells="0" formatColumns="0" formatRows="0" autoFilter="0"/>
  <mergeCells count="4">
    <mergeCell ref="G2:G3"/>
    <mergeCell ref="A1:G1"/>
    <mergeCell ref="C23:E23"/>
    <mergeCell ref="C24:E24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  <ignoredErrors>
    <ignoredError sqref="D13:G16 B16:C16 G6:G1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topLeftCell="A73" workbookViewId="0">
      <selection activeCell="G40" sqref="G40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65" t="s">
        <v>177</v>
      </c>
      <c r="B1" s="66"/>
      <c r="C1" s="66"/>
      <c r="D1" s="66"/>
      <c r="E1" s="66"/>
      <c r="F1" s="66"/>
      <c r="G1" s="67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2"/>
      <c r="B3" s="25" t="s">
        <v>0</v>
      </c>
      <c r="C3" s="26"/>
      <c r="D3" s="26"/>
      <c r="E3" s="26"/>
      <c r="F3" s="27"/>
      <c r="G3" s="68" t="s">
        <v>7</v>
      </c>
    </row>
    <row r="4" spans="1:7" ht="24.95" customHeight="1" x14ac:dyDescent="0.2">
      <c r="A4" s="2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69"/>
    </row>
    <row r="5" spans="1:7" x14ac:dyDescent="0.2">
      <c r="A5" s="24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53" t="s">
        <v>135</v>
      </c>
      <c r="B7" s="63">
        <v>12051254.84</v>
      </c>
      <c r="C7" s="63">
        <v>19005777.620000001</v>
      </c>
      <c r="D7" s="63">
        <v>31057032.460000001</v>
      </c>
      <c r="E7" s="63">
        <v>26398547.699999999</v>
      </c>
      <c r="F7" s="63">
        <v>26057694.27</v>
      </c>
      <c r="G7" s="6">
        <f>+D7-E7</f>
        <v>4658484.7600000016</v>
      </c>
    </row>
    <row r="8" spans="1:7" x14ac:dyDescent="0.2">
      <c r="A8" s="53" t="s">
        <v>136</v>
      </c>
      <c r="B8" s="63">
        <v>389446.24</v>
      </c>
      <c r="C8" s="63">
        <v>-90389.79</v>
      </c>
      <c r="D8" s="63">
        <v>299056.45</v>
      </c>
      <c r="E8" s="63">
        <v>292121.78999999998</v>
      </c>
      <c r="F8" s="63">
        <v>292121.76</v>
      </c>
      <c r="G8" s="6">
        <f t="shared" ref="G8:G42" si="0">+D8-E8</f>
        <v>6934.6600000000326</v>
      </c>
    </row>
    <row r="9" spans="1:7" x14ac:dyDescent="0.2">
      <c r="A9" s="53" t="s">
        <v>137</v>
      </c>
      <c r="B9" s="63">
        <v>1084100.1599999999</v>
      </c>
      <c r="C9" s="63">
        <v>151533.16</v>
      </c>
      <c r="D9" s="63">
        <v>1235633.3199999998</v>
      </c>
      <c r="E9" s="63">
        <v>1107650.6599999999</v>
      </c>
      <c r="F9" s="63">
        <v>1107650.6100000001</v>
      </c>
      <c r="G9" s="6">
        <f t="shared" si="0"/>
        <v>127982.65999999992</v>
      </c>
    </row>
    <row r="10" spans="1:7" s="50" customFormat="1" x14ac:dyDescent="0.2">
      <c r="A10" s="53" t="s">
        <v>138</v>
      </c>
      <c r="B10" s="63">
        <v>3763841.54</v>
      </c>
      <c r="C10" s="63">
        <v>237435.38</v>
      </c>
      <c r="D10" s="63">
        <v>4001276.92</v>
      </c>
      <c r="E10" s="63">
        <v>3934821.43</v>
      </c>
      <c r="F10" s="63">
        <v>3929649.17</v>
      </c>
      <c r="G10" s="51">
        <f t="shared" ref="G10:G18" si="1">+D10-E10</f>
        <v>66455.489999999758</v>
      </c>
    </row>
    <row r="11" spans="1:7" s="50" customFormat="1" x14ac:dyDescent="0.2">
      <c r="A11" s="53" t="s">
        <v>139</v>
      </c>
      <c r="B11" s="63">
        <v>1131625.69</v>
      </c>
      <c r="C11" s="63">
        <v>48704.49</v>
      </c>
      <c r="D11" s="63">
        <v>1180330.18</v>
      </c>
      <c r="E11" s="63">
        <v>1089204.33</v>
      </c>
      <c r="F11" s="63">
        <v>1070730.21</v>
      </c>
      <c r="G11" s="51">
        <f t="shared" si="1"/>
        <v>91125.84999999986</v>
      </c>
    </row>
    <row r="12" spans="1:7" s="50" customFormat="1" x14ac:dyDescent="0.2">
      <c r="A12" s="53" t="s">
        <v>140</v>
      </c>
      <c r="B12" s="63">
        <v>331814.65000000002</v>
      </c>
      <c r="C12" s="63">
        <v>8.18</v>
      </c>
      <c r="D12" s="63">
        <v>331822.83</v>
      </c>
      <c r="E12" s="63">
        <v>331820.65999999997</v>
      </c>
      <c r="F12" s="63">
        <v>331820.84000000003</v>
      </c>
      <c r="G12" s="51">
        <f t="shared" si="1"/>
        <v>2.1700000000419095</v>
      </c>
    </row>
    <row r="13" spans="1:7" s="50" customFormat="1" x14ac:dyDescent="0.2">
      <c r="A13" s="53" t="s">
        <v>141</v>
      </c>
      <c r="B13" s="63">
        <v>204737.11</v>
      </c>
      <c r="C13" s="63">
        <v>-32119.58</v>
      </c>
      <c r="D13" s="63">
        <v>172617.52999999997</v>
      </c>
      <c r="E13" s="63">
        <v>167967.53</v>
      </c>
      <c r="F13" s="63">
        <v>167967.56</v>
      </c>
      <c r="G13" s="51">
        <f t="shared" si="1"/>
        <v>4649.9999999999709</v>
      </c>
    </row>
    <row r="14" spans="1:7" s="50" customFormat="1" x14ac:dyDescent="0.2">
      <c r="A14" s="53" t="s">
        <v>142</v>
      </c>
      <c r="B14" s="63">
        <v>314676.94</v>
      </c>
      <c r="C14" s="63">
        <v>-0.01</v>
      </c>
      <c r="D14" s="63">
        <v>314676.93</v>
      </c>
      <c r="E14" s="63">
        <v>314676.92</v>
      </c>
      <c r="F14" s="63">
        <v>314676.76</v>
      </c>
      <c r="G14" s="51">
        <f t="shared" si="1"/>
        <v>1.0000000009313226E-2</v>
      </c>
    </row>
    <row r="15" spans="1:7" s="50" customFormat="1" x14ac:dyDescent="0.2">
      <c r="A15" s="53" t="s">
        <v>143</v>
      </c>
      <c r="B15" s="63">
        <v>2392131.21</v>
      </c>
      <c r="C15" s="63">
        <v>18711.22</v>
      </c>
      <c r="D15" s="63">
        <v>2410842.4300000002</v>
      </c>
      <c r="E15" s="63">
        <v>2279690.4300000002</v>
      </c>
      <c r="F15" s="63">
        <v>2279690.59</v>
      </c>
      <c r="G15" s="51">
        <f t="shared" si="1"/>
        <v>131152</v>
      </c>
    </row>
    <row r="16" spans="1:7" s="50" customFormat="1" x14ac:dyDescent="0.2">
      <c r="A16" s="53" t="s">
        <v>144</v>
      </c>
      <c r="B16" s="63">
        <v>807109.08</v>
      </c>
      <c r="C16" s="63">
        <v>88435.81</v>
      </c>
      <c r="D16" s="63">
        <v>895544.8899999999</v>
      </c>
      <c r="E16" s="63">
        <v>875157.56</v>
      </c>
      <c r="F16" s="63">
        <v>873917.4</v>
      </c>
      <c r="G16" s="51">
        <f t="shared" si="1"/>
        <v>20387.329999999842</v>
      </c>
    </row>
    <row r="17" spans="1:7" s="50" customFormat="1" x14ac:dyDescent="0.2">
      <c r="A17" s="53" t="s">
        <v>145</v>
      </c>
      <c r="B17" s="63">
        <v>17005382.109999999</v>
      </c>
      <c r="C17" s="63">
        <v>9263693.8900000006</v>
      </c>
      <c r="D17" s="63">
        <v>26269076</v>
      </c>
      <c r="E17" s="63">
        <v>25294793.789999999</v>
      </c>
      <c r="F17" s="63">
        <v>25169951.210000001</v>
      </c>
      <c r="G17" s="51">
        <f t="shared" si="1"/>
        <v>974282.21000000089</v>
      </c>
    </row>
    <row r="18" spans="1:7" x14ac:dyDescent="0.2">
      <c r="A18" s="53" t="s">
        <v>146</v>
      </c>
      <c r="B18" s="63">
        <v>16188742.310000001</v>
      </c>
      <c r="C18" s="63">
        <v>786203.97</v>
      </c>
      <c r="D18" s="63">
        <v>16974946.280000001</v>
      </c>
      <c r="E18" s="63">
        <v>16823824.309999999</v>
      </c>
      <c r="F18" s="63">
        <v>16823824.309999999</v>
      </c>
      <c r="G18" s="51">
        <f t="shared" si="1"/>
        <v>151121.97000000253</v>
      </c>
    </row>
    <row r="19" spans="1:7" x14ac:dyDescent="0.2">
      <c r="A19" s="53" t="s">
        <v>147</v>
      </c>
      <c r="B19" s="63">
        <v>2541652.88</v>
      </c>
      <c r="C19" s="63">
        <v>1145820.1599999999</v>
      </c>
      <c r="D19" s="63">
        <v>3687473.04</v>
      </c>
      <c r="E19" s="63">
        <v>3615136.3</v>
      </c>
      <c r="F19" s="63">
        <v>3612936.95</v>
      </c>
      <c r="G19" s="6">
        <f t="shared" si="0"/>
        <v>72336.740000000224</v>
      </c>
    </row>
    <row r="20" spans="1:7" x14ac:dyDescent="0.2">
      <c r="A20" s="53" t="s">
        <v>148</v>
      </c>
      <c r="B20" s="63">
        <v>554264.98</v>
      </c>
      <c r="C20" s="63">
        <v>0</v>
      </c>
      <c r="D20" s="63">
        <v>554264.98</v>
      </c>
      <c r="E20" s="63">
        <v>29013.34</v>
      </c>
      <c r="F20" s="63">
        <v>29013.34</v>
      </c>
      <c r="G20" s="6">
        <f t="shared" si="0"/>
        <v>525251.64</v>
      </c>
    </row>
    <row r="21" spans="1:7" x14ac:dyDescent="0.2">
      <c r="A21" s="53" t="s">
        <v>149</v>
      </c>
      <c r="B21" s="63">
        <v>8538907.3699999992</v>
      </c>
      <c r="C21" s="63">
        <v>1593179.91</v>
      </c>
      <c r="D21" s="63">
        <v>10132087.279999999</v>
      </c>
      <c r="E21" s="63">
        <v>9779632.6899999995</v>
      </c>
      <c r="F21" s="63">
        <v>9779632.7899999991</v>
      </c>
      <c r="G21" s="6">
        <f t="shared" si="0"/>
        <v>352454.58999999985</v>
      </c>
    </row>
    <row r="22" spans="1:7" x14ac:dyDescent="0.2">
      <c r="A22" s="53" t="s">
        <v>150</v>
      </c>
      <c r="B22" s="63">
        <v>6013688.75</v>
      </c>
      <c r="C22" s="63">
        <v>1988405.98</v>
      </c>
      <c r="D22" s="63">
        <v>8002094.7300000004</v>
      </c>
      <c r="E22" s="63">
        <v>7906611.75</v>
      </c>
      <c r="F22" s="63">
        <v>7906611.79</v>
      </c>
      <c r="G22" s="6">
        <f t="shared" si="0"/>
        <v>95482.980000000447</v>
      </c>
    </row>
    <row r="23" spans="1:7" x14ac:dyDescent="0.2">
      <c r="A23" s="53" t="s">
        <v>151</v>
      </c>
      <c r="B23" s="63">
        <v>2991931.99</v>
      </c>
      <c r="C23" s="63">
        <v>60232.59</v>
      </c>
      <c r="D23" s="63">
        <v>3052164.58</v>
      </c>
      <c r="E23" s="63">
        <v>3040952.98</v>
      </c>
      <c r="F23" s="63">
        <v>3040952.85</v>
      </c>
      <c r="G23" s="6">
        <f t="shared" si="0"/>
        <v>11211.600000000093</v>
      </c>
    </row>
    <row r="24" spans="1:7" x14ac:dyDescent="0.2">
      <c r="A24" s="53" t="s">
        <v>152</v>
      </c>
      <c r="B24" s="63">
        <v>1217780.43</v>
      </c>
      <c r="C24" s="63">
        <v>23975.21</v>
      </c>
      <c r="D24" s="63">
        <v>1241755.6399999999</v>
      </c>
      <c r="E24" s="63">
        <v>1241755.6399999999</v>
      </c>
      <c r="F24" s="63">
        <v>1241755.82</v>
      </c>
      <c r="G24" s="6">
        <f t="shared" si="0"/>
        <v>0</v>
      </c>
    </row>
    <row r="25" spans="1:7" x14ac:dyDescent="0.2">
      <c r="A25" s="53" t="s">
        <v>153</v>
      </c>
      <c r="B25" s="63">
        <v>208392.1</v>
      </c>
      <c r="C25" s="63">
        <v>36562.99</v>
      </c>
      <c r="D25" s="63">
        <v>244955.09</v>
      </c>
      <c r="E25" s="63">
        <v>231286.99</v>
      </c>
      <c r="F25" s="63">
        <v>231287</v>
      </c>
      <c r="G25" s="6">
        <f t="shared" si="0"/>
        <v>13668.100000000006</v>
      </c>
    </row>
    <row r="26" spans="1:7" x14ac:dyDescent="0.2">
      <c r="A26" s="53" t="s">
        <v>154</v>
      </c>
      <c r="B26" s="63">
        <v>1626892.71</v>
      </c>
      <c r="C26" s="63">
        <v>-760548.39</v>
      </c>
      <c r="D26" s="63">
        <v>866344.32</v>
      </c>
      <c r="E26" s="63">
        <v>832825.79</v>
      </c>
      <c r="F26" s="63">
        <v>832825.8</v>
      </c>
      <c r="G26" s="6">
        <f t="shared" si="0"/>
        <v>33518.529999999912</v>
      </c>
    </row>
    <row r="27" spans="1:7" x14ac:dyDescent="0.2">
      <c r="A27" s="53" t="s">
        <v>155</v>
      </c>
      <c r="B27" s="63">
        <v>790711.75</v>
      </c>
      <c r="C27" s="63">
        <v>-74433.98</v>
      </c>
      <c r="D27" s="63">
        <v>716277.77</v>
      </c>
      <c r="E27" s="63">
        <v>675077.77</v>
      </c>
      <c r="F27" s="63">
        <v>675077.68</v>
      </c>
      <c r="G27" s="6">
        <f t="shared" si="0"/>
        <v>41200</v>
      </c>
    </row>
    <row r="28" spans="1:7" x14ac:dyDescent="0.2">
      <c r="A28" s="53" t="s">
        <v>156</v>
      </c>
      <c r="B28" s="63">
        <v>7087843.04</v>
      </c>
      <c r="C28" s="63">
        <v>-608740.99</v>
      </c>
      <c r="D28" s="63">
        <v>6479102.0499999998</v>
      </c>
      <c r="E28" s="63">
        <v>5492563.8399999999</v>
      </c>
      <c r="F28" s="63">
        <v>5238242.8</v>
      </c>
      <c r="G28" s="6">
        <f t="shared" si="0"/>
        <v>986538.21</v>
      </c>
    </row>
    <row r="29" spans="1:7" x14ac:dyDescent="0.2">
      <c r="A29" s="53" t="s">
        <v>157</v>
      </c>
      <c r="B29" s="63">
        <v>1049882.79</v>
      </c>
      <c r="C29" s="63">
        <v>349729.09</v>
      </c>
      <c r="D29" s="63">
        <v>1399611.8800000001</v>
      </c>
      <c r="E29" s="63">
        <v>1344766.94</v>
      </c>
      <c r="F29" s="63">
        <v>1344766.94</v>
      </c>
      <c r="G29" s="6">
        <f t="shared" si="0"/>
        <v>54844.940000000177</v>
      </c>
    </row>
    <row r="30" spans="1:7" x14ac:dyDescent="0.2">
      <c r="A30" s="53" t="s">
        <v>158</v>
      </c>
      <c r="B30" s="63">
        <v>5864402.8499999996</v>
      </c>
      <c r="C30" s="63">
        <v>-2822746.6</v>
      </c>
      <c r="D30" s="63">
        <v>3041656.2499999995</v>
      </c>
      <c r="E30" s="63">
        <v>2977822.53</v>
      </c>
      <c r="F30" s="63">
        <v>2977433.5</v>
      </c>
      <c r="G30" s="6">
        <f t="shared" si="0"/>
        <v>63833.719999999739</v>
      </c>
    </row>
    <row r="31" spans="1:7" x14ac:dyDescent="0.2">
      <c r="A31" s="53" t="s">
        <v>159</v>
      </c>
      <c r="B31" s="63">
        <v>1371073.84</v>
      </c>
      <c r="C31" s="63">
        <v>386894.01</v>
      </c>
      <c r="D31" s="63">
        <v>1757967.85</v>
      </c>
      <c r="E31" s="63">
        <v>1749560.04</v>
      </c>
      <c r="F31" s="63">
        <v>1714760</v>
      </c>
      <c r="G31" s="6">
        <f t="shared" si="0"/>
        <v>8407.8100000000559</v>
      </c>
    </row>
    <row r="32" spans="1:7" x14ac:dyDescent="0.2">
      <c r="A32" s="53" t="s">
        <v>160</v>
      </c>
      <c r="B32" s="63">
        <v>7089484.4400000004</v>
      </c>
      <c r="C32" s="63">
        <v>11458749.49</v>
      </c>
      <c r="D32" s="63">
        <v>18548233.93</v>
      </c>
      <c r="E32" s="63">
        <v>12202393.66</v>
      </c>
      <c r="F32" s="63">
        <v>12202393.630000001</v>
      </c>
      <c r="G32" s="6">
        <f t="shared" si="0"/>
        <v>6345840.2699999996</v>
      </c>
    </row>
    <row r="33" spans="1:7" x14ac:dyDescent="0.2">
      <c r="A33" s="53" t="s">
        <v>161</v>
      </c>
      <c r="B33" s="63">
        <v>2836156.14</v>
      </c>
      <c r="C33" s="63">
        <v>-459453.71</v>
      </c>
      <c r="D33" s="63">
        <v>2376702.4300000002</v>
      </c>
      <c r="E33" s="63">
        <v>2239251.2799999998</v>
      </c>
      <c r="F33" s="63">
        <v>2239251.14</v>
      </c>
      <c r="G33" s="6">
        <f t="shared" si="0"/>
        <v>137451.15000000037</v>
      </c>
    </row>
    <row r="34" spans="1:7" x14ac:dyDescent="0.2">
      <c r="A34" s="53" t="s">
        <v>162</v>
      </c>
      <c r="B34" s="63">
        <v>6613429.1799999997</v>
      </c>
      <c r="C34" s="63">
        <v>8199553.4699999997</v>
      </c>
      <c r="D34" s="63">
        <v>14812982.649999999</v>
      </c>
      <c r="E34" s="63">
        <v>14516992.050000001</v>
      </c>
      <c r="F34" s="63">
        <v>14453191.98</v>
      </c>
      <c r="G34" s="6">
        <f t="shared" si="0"/>
        <v>295990.59999999776</v>
      </c>
    </row>
    <row r="35" spans="1:7" x14ac:dyDescent="0.2">
      <c r="A35" s="53" t="s">
        <v>163</v>
      </c>
      <c r="B35" s="63">
        <v>86092.1</v>
      </c>
      <c r="C35" s="63">
        <v>6</v>
      </c>
      <c r="D35" s="63">
        <v>86098.1</v>
      </c>
      <c r="E35" s="63">
        <v>86098.08</v>
      </c>
      <c r="F35" s="63">
        <v>86098.09</v>
      </c>
      <c r="G35" s="6">
        <f t="shared" si="0"/>
        <v>2.0000000004074536E-2</v>
      </c>
    </row>
    <row r="36" spans="1:7" x14ac:dyDescent="0.2">
      <c r="A36" s="53" t="s">
        <v>164</v>
      </c>
      <c r="B36" s="63">
        <v>483823.62</v>
      </c>
      <c r="C36" s="63">
        <v>-160615.21</v>
      </c>
      <c r="D36" s="63">
        <v>323208.41000000003</v>
      </c>
      <c r="E36" s="63">
        <v>313012.61</v>
      </c>
      <c r="F36" s="63">
        <v>313012.58</v>
      </c>
      <c r="G36" s="6">
        <f t="shared" si="0"/>
        <v>10195.800000000047</v>
      </c>
    </row>
    <row r="37" spans="1:7" x14ac:dyDescent="0.2">
      <c r="A37" s="53" t="s">
        <v>165</v>
      </c>
      <c r="B37" s="63">
        <v>1601977.96</v>
      </c>
      <c r="C37" s="63">
        <v>274438.90999999997</v>
      </c>
      <c r="D37" s="63">
        <v>1876416.8699999999</v>
      </c>
      <c r="E37" s="63">
        <v>1687314.88</v>
      </c>
      <c r="F37" s="63">
        <v>1687314.84</v>
      </c>
      <c r="G37" s="6">
        <f t="shared" si="0"/>
        <v>189101.99</v>
      </c>
    </row>
    <row r="38" spans="1:7" x14ac:dyDescent="0.2">
      <c r="A38" s="54" t="s">
        <v>166</v>
      </c>
      <c r="B38" s="63">
        <v>83278.350000000006</v>
      </c>
      <c r="C38" s="63">
        <v>-3038.61</v>
      </c>
      <c r="D38" s="63">
        <v>80239.740000000005</v>
      </c>
      <c r="E38" s="63">
        <v>70616.55</v>
      </c>
      <c r="F38" s="63">
        <v>70616.460000000006</v>
      </c>
      <c r="G38" s="6">
        <f t="shared" si="0"/>
        <v>9623.1900000000023</v>
      </c>
    </row>
    <row r="39" spans="1:7" x14ac:dyDescent="0.2">
      <c r="A39" s="54" t="s">
        <v>167</v>
      </c>
      <c r="B39" s="63">
        <v>853254.61</v>
      </c>
      <c r="C39" s="63">
        <v>423590.17</v>
      </c>
      <c r="D39" s="63">
        <v>1276844.78</v>
      </c>
      <c r="E39" s="63">
        <v>1224834.27</v>
      </c>
      <c r="F39" s="63">
        <v>1224834.0900000001</v>
      </c>
      <c r="G39" s="6">
        <f t="shared" si="0"/>
        <v>52010.510000000009</v>
      </c>
    </row>
    <row r="40" spans="1:7" s="52" customFormat="1" x14ac:dyDescent="0.2">
      <c r="A40" s="54" t="s">
        <v>168</v>
      </c>
      <c r="B40" s="63">
        <v>1531516.12</v>
      </c>
      <c r="C40" s="63">
        <v>1877280.95</v>
      </c>
      <c r="D40" s="63">
        <v>3408797.0700000003</v>
      </c>
      <c r="E40" s="63">
        <v>3342467.55</v>
      </c>
      <c r="F40" s="63">
        <v>3304880.4</v>
      </c>
      <c r="G40" s="55">
        <f t="shared" si="0"/>
        <v>66329.520000000484</v>
      </c>
    </row>
    <row r="41" spans="1:7" s="52" customFormat="1" x14ac:dyDescent="0.2">
      <c r="A41" s="54" t="s">
        <v>169</v>
      </c>
      <c r="B41" s="63">
        <v>415006</v>
      </c>
      <c r="C41" s="63">
        <v>219144.81</v>
      </c>
      <c r="D41" s="63">
        <v>634150.81000000006</v>
      </c>
      <c r="E41" s="63">
        <v>584003.66</v>
      </c>
      <c r="F41" s="63">
        <v>584003.72</v>
      </c>
      <c r="G41" s="55">
        <f t="shared" si="0"/>
        <v>50147.150000000023</v>
      </c>
    </row>
    <row r="42" spans="1:7" s="52" customFormat="1" x14ac:dyDescent="0.2">
      <c r="A42" s="54" t="s">
        <v>170</v>
      </c>
      <c r="B42" s="63">
        <v>26724735.59</v>
      </c>
      <c r="C42" s="63">
        <v>84530133.599999994</v>
      </c>
      <c r="D42" s="63">
        <v>111254869.19</v>
      </c>
      <c r="E42" s="63">
        <v>49798020.009999998</v>
      </c>
      <c r="F42" s="63">
        <v>48442351.539999999</v>
      </c>
      <c r="G42" s="55">
        <f t="shared" si="0"/>
        <v>61456849.18</v>
      </c>
    </row>
    <row r="43" spans="1:7" x14ac:dyDescent="0.2">
      <c r="A43" s="54" t="s">
        <v>171</v>
      </c>
      <c r="B43" s="63">
        <v>243425.43</v>
      </c>
      <c r="C43" s="63">
        <v>6281.76</v>
      </c>
      <c r="D43" s="63">
        <v>249707.19</v>
      </c>
      <c r="E43" s="63">
        <v>244767.2</v>
      </c>
      <c r="F43" s="63">
        <v>244767.19</v>
      </c>
      <c r="G43" s="6">
        <f t="shared" ref="G43:G46" si="2">+D43-E43</f>
        <v>4939.9899999999907</v>
      </c>
    </row>
    <row r="44" spans="1:7" x14ac:dyDescent="0.2">
      <c r="A44" s="54" t="s">
        <v>172</v>
      </c>
      <c r="B44" s="63">
        <v>284167.82</v>
      </c>
      <c r="C44" s="63">
        <v>-28000</v>
      </c>
      <c r="D44" s="63">
        <v>256167.82</v>
      </c>
      <c r="E44" s="63">
        <v>8980.5</v>
      </c>
      <c r="F44" s="63">
        <v>8980.5</v>
      </c>
      <c r="G44" s="6">
        <f t="shared" si="2"/>
        <v>247187.32</v>
      </c>
    </row>
    <row r="45" spans="1:7" x14ac:dyDescent="0.2">
      <c r="A45" s="54" t="s">
        <v>173</v>
      </c>
      <c r="B45" s="63">
        <v>1189876.07</v>
      </c>
      <c r="C45" s="63">
        <v>-260506.61</v>
      </c>
      <c r="D45" s="63">
        <v>929369.46000000008</v>
      </c>
      <c r="E45" s="63">
        <v>919359.29</v>
      </c>
      <c r="F45" s="63">
        <v>910859.33</v>
      </c>
      <c r="G45" s="6">
        <f t="shared" si="2"/>
        <v>10010.170000000042</v>
      </c>
    </row>
    <row r="46" spans="1:7" x14ac:dyDescent="0.2">
      <c r="A46" s="54" t="s">
        <v>174</v>
      </c>
      <c r="B46" s="63">
        <v>0</v>
      </c>
      <c r="C46" s="63">
        <v>133164.31</v>
      </c>
      <c r="D46" s="63">
        <v>133164.31</v>
      </c>
      <c r="E46" s="63">
        <v>133164.31</v>
      </c>
      <c r="F46" s="63">
        <v>77978.47</v>
      </c>
      <c r="G46" s="6">
        <f t="shared" si="2"/>
        <v>0</v>
      </c>
    </row>
    <row r="47" spans="1:7" x14ac:dyDescent="0.2">
      <c r="A47" s="28"/>
      <c r="B47" s="7"/>
      <c r="C47" s="7"/>
      <c r="D47" s="7"/>
      <c r="E47" s="7"/>
      <c r="F47" s="7"/>
      <c r="G47" s="7"/>
    </row>
    <row r="48" spans="1:7" x14ac:dyDescent="0.2">
      <c r="A48" s="29" t="s">
        <v>77</v>
      </c>
      <c r="B48" s="12">
        <f>SUM(B7:B46)</f>
        <v>145558510.78999999</v>
      </c>
      <c r="C48" s="12">
        <f t="shared" ref="C48:G48" si="3">SUM(C7:C46)</f>
        <v>137007053.64999998</v>
      </c>
      <c r="D48" s="12">
        <f t="shared" si="3"/>
        <v>282565564.43999994</v>
      </c>
      <c r="E48" s="12">
        <f t="shared" si="3"/>
        <v>205198559.61000004</v>
      </c>
      <c r="F48" s="12">
        <f t="shared" si="3"/>
        <v>202895525.91000003</v>
      </c>
      <c r="G48" s="12">
        <f t="shared" si="3"/>
        <v>77367004.829999998</v>
      </c>
    </row>
    <row r="51" spans="1:7" ht="45" customHeight="1" x14ac:dyDescent="0.2">
      <c r="A51" s="65" t="s">
        <v>129</v>
      </c>
      <c r="B51" s="66"/>
      <c r="C51" s="66"/>
      <c r="D51" s="66"/>
      <c r="E51" s="66"/>
      <c r="F51" s="66"/>
      <c r="G51" s="67"/>
    </row>
    <row r="53" spans="1:7" x14ac:dyDescent="0.2">
      <c r="A53" s="22"/>
      <c r="B53" s="25" t="s">
        <v>0</v>
      </c>
      <c r="C53" s="26"/>
      <c r="D53" s="26"/>
      <c r="E53" s="26"/>
      <c r="F53" s="27"/>
      <c r="G53" s="68" t="s">
        <v>7</v>
      </c>
    </row>
    <row r="54" spans="1:7" ht="22.5" x14ac:dyDescent="0.2">
      <c r="A54" s="23" t="s">
        <v>1</v>
      </c>
      <c r="B54" s="3" t="s">
        <v>2</v>
      </c>
      <c r="C54" s="3" t="s">
        <v>3</v>
      </c>
      <c r="D54" s="3" t="s">
        <v>4</v>
      </c>
      <c r="E54" s="3" t="s">
        <v>5</v>
      </c>
      <c r="F54" s="3" t="s">
        <v>6</v>
      </c>
      <c r="G54" s="69"/>
    </row>
    <row r="55" spans="1:7" x14ac:dyDescent="0.2">
      <c r="A55" s="24"/>
      <c r="B55" s="4">
        <v>1</v>
      </c>
      <c r="C55" s="4">
        <v>2</v>
      </c>
      <c r="D55" s="4" t="s">
        <v>8</v>
      </c>
      <c r="E55" s="4">
        <v>4</v>
      </c>
      <c r="F55" s="4">
        <v>5</v>
      </c>
      <c r="G55" s="4" t="s">
        <v>9</v>
      </c>
    </row>
    <row r="56" spans="1:7" x14ac:dyDescent="0.2">
      <c r="A56" s="15"/>
      <c r="B56" s="16"/>
      <c r="C56" s="16"/>
      <c r="D56" s="16"/>
      <c r="E56" s="16"/>
      <c r="F56" s="16"/>
      <c r="G56" s="16"/>
    </row>
    <row r="57" spans="1:7" x14ac:dyDescent="0.2">
      <c r="A57" s="28" t="s">
        <v>81</v>
      </c>
      <c r="B57" s="17">
        <v>0</v>
      </c>
      <c r="C57" s="17">
        <v>0</v>
      </c>
      <c r="D57" s="17">
        <f>+B57+C57</f>
        <v>0</v>
      </c>
      <c r="E57" s="17">
        <v>0</v>
      </c>
      <c r="F57" s="17">
        <v>0</v>
      </c>
      <c r="G57" s="17">
        <f>+D57-E57</f>
        <v>0</v>
      </c>
    </row>
    <row r="58" spans="1:7" x14ac:dyDescent="0.2">
      <c r="A58" s="28" t="s">
        <v>82</v>
      </c>
      <c r="B58" s="17">
        <v>0</v>
      </c>
      <c r="C58" s="17">
        <v>0</v>
      </c>
      <c r="D58" s="17">
        <f t="shared" ref="D58:D60" si="4">+B58+C58</f>
        <v>0</v>
      </c>
      <c r="E58" s="17">
        <v>0</v>
      </c>
      <c r="F58" s="17">
        <v>0</v>
      </c>
      <c r="G58" s="17">
        <f t="shared" ref="G58:G60" si="5">+D58-E58</f>
        <v>0</v>
      </c>
    </row>
    <row r="59" spans="1:7" x14ac:dyDescent="0.2">
      <c r="A59" s="28" t="s">
        <v>83</v>
      </c>
      <c r="B59" s="17">
        <v>0</v>
      </c>
      <c r="C59" s="17">
        <v>0</v>
      </c>
      <c r="D59" s="17">
        <f t="shared" si="4"/>
        <v>0</v>
      </c>
      <c r="E59" s="17">
        <v>0</v>
      </c>
      <c r="F59" s="17">
        <v>0</v>
      </c>
      <c r="G59" s="17">
        <f t="shared" si="5"/>
        <v>0</v>
      </c>
    </row>
    <row r="60" spans="1:7" x14ac:dyDescent="0.2">
      <c r="A60" s="28" t="s">
        <v>84</v>
      </c>
      <c r="B60" s="17">
        <v>0</v>
      </c>
      <c r="C60" s="17">
        <v>0</v>
      </c>
      <c r="D60" s="17">
        <f t="shared" si="4"/>
        <v>0</v>
      </c>
      <c r="E60" s="17">
        <v>0</v>
      </c>
      <c r="F60" s="17">
        <v>0</v>
      </c>
      <c r="G60" s="17">
        <f t="shared" si="5"/>
        <v>0</v>
      </c>
    </row>
    <row r="61" spans="1:7" x14ac:dyDescent="0.2">
      <c r="A61" s="2"/>
      <c r="B61" s="18"/>
      <c r="C61" s="18"/>
      <c r="D61" s="18"/>
      <c r="E61" s="18"/>
      <c r="F61" s="18"/>
      <c r="G61" s="18"/>
    </row>
    <row r="62" spans="1:7" x14ac:dyDescent="0.2">
      <c r="A62" s="29" t="s">
        <v>77</v>
      </c>
      <c r="B62" s="12">
        <f>SUM(B57:B60)</f>
        <v>0</v>
      </c>
      <c r="C62" s="12">
        <f t="shared" ref="C62:G62" si="6">SUM(C57:C60)</f>
        <v>0</v>
      </c>
      <c r="D62" s="12">
        <f t="shared" si="6"/>
        <v>0</v>
      </c>
      <c r="E62" s="12">
        <f t="shared" si="6"/>
        <v>0</v>
      </c>
      <c r="F62" s="12">
        <f t="shared" si="6"/>
        <v>0</v>
      </c>
      <c r="G62" s="12">
        <f t="shared" si="6"/>
        <v>0</v>
      </c>
    </row>
    <row r="65" spans="1:7" ht="45" customHeight="1" x14ac:dyDescent="0.2">
      <c r="A65" s="65" t="s">
        <v>130</v>
      </c>
      <c r="B65" s="66"/>
      <c r="C65" s="66"/>
      <c r="D65" s="66"/>
      <c r="E65" s="66"/>
      <c r="F65" s="66"/>
      <c r="G65" s="67"/>
    </row>
    <row r="66" spans="1:7" x14ac:dyDescent="0.2">
      <c r="A66" s="22"/>
      <c r="B66" s="25" t="s">
        <v>0</v>
      </c>
      <c r="C66" s="26"/>
      <c r="D66" s="26"/>
      <c r="E66" s="26"/>
      <c r="F66" s="27"/>
      <c r="G66" s="68" t="s">
        <v>7</v>
      </c>
    </row>
    <row r="67" spans="1:7" ht="22.5" x14ac:dyDescent="0.2">
      <c r="A67" s="23" t="s">
        <v>1</v>
      </c>
      <c r="B67" s="3" t="s">
        <v>2</v>
      </c>
      <c r="C67" s="3" t="s">
        <v>3</v>
      </c>
      <c r="D67" s="3" t="s">
        <v>4</v>
      </c>
      <c r="E67" s="3" t="s">
        <v>5</v>
      </c>
      <c r="F67" s="3" t="s">
        <v>6</v>
      </c>
      <c r="G67" s="69"/>
    </row>
    <row r="68" spans="1:7" x14ac:dyDescent="0.2">
      <c r="A68" s="24"/>
      <c r="B68" s="4">
        <v>1</v>
      </c>
      <c r="C68" s="4">
        <v>2</v>
      </c>
      <c r="D68" s="4" t="s">
        <v>8</v>
      </c>
      <c r="E68" s="4">
        <v>4</v>
      </c>
      <c r="F68" s="4">
        <v>5</v>
      </c>
      <c r="G68" s="4" t="s">
        <v>9</v>
      </c>
    </row>
    <row r="69" spans="1:7" x14ac:dyDescent="0.2">
      <c r="A69" s="15"/>
      <c r="B69" s="16"/>
      <c r="C69" s="16"/>
      <c r="D69" s="16"/>
      <c r="E69" s="16"/>
      <c r="F69" s="16"/>
      <c r="G69" s="16"/>
    </row>
    <row r="70" spans="1:7" ht="22.5" x14ac:dyDescent="0.2">
      <c r="A70" s="30" t="s">
        <v>85</v>
      </c>
      <c r="B70" s="17">
        <v>0</v>
      </c>
      <c r="C70" s="17">
        <v>0</v>
      </c>
      <c r="D70" s="17">
        <f>+B70+C70</f>
        <v>0</v>
      </c>
      <c r="E70" s="17">
        <v>0</v>
      </c>
      <c r="F70" s="17">
        <v>0</v>
      </c>
      <c r="G70" s="17">
        <f>+D70-E70</f>
        <v>0</v>
      </c>
    </row>
    <row r="71" spans="1:7" x14ac:dyDescent="0.2">
      <c r="A71" s="30"/>
      <c r="B71" s="17"/>
      <c r="C71" s="17"/>
      <c r="D71" s="17"/>
      <c r="E71" s="17"/>
      <c r="F71" s="17"/>
      <c r="G71" s="17"/>
    </row>
    <row r="72" spans="1:7" x14ac:dyDescent="0.2">
      <c r="A72" s="30" t="s">
        <v>86</v>
      </c>
      <c r="B72" s="17">
        <v>0</v>
      </c>
      <c r="C72" s="17">
        <v>0</v>
      </c>
      <c r="D72" s="17">
        <f>+B72+C72</f>
        <v>0</v>
      </c>
      <c r="E72" s="17">
        <v>0</v>
      </c>
      <c r="F72" s="17">
        <v>0</v>
      </c>
      <c r="G72" s="17">
        <f>+D72-E72</f>
        <v>0</v>
      </c>
    </row>
    <row r="73" spans="1:7" x14ac:dyDescent="0.2">
      <c r="A73" s="30"/>
      <c r="B73" s="17"/>
      <c r="C73" s="17"/>
      <c r="D73" s="17"/>
      <c r="E73" s="17"/>
      <c r="F73" s="17"/>
      <c r="G73" s="17"/>
    </row>
    <row r="74" spans="1:7" ht="22.5" x14ac:dyDescent="0.2">
      <c r="A74" s="30" t="s">
        <v>87</v>
      </c>
      <c r="B74" s="17">
        <v>0</v>
      </c>
      <c r="C74" s="17">
        <v>0</v>
      </c>
      <c r="D74" s="17">
        <f>+B74+C74</f>
        <v>0</v>
      </c>
      <c r="E74" s="17">
        <v>0</v>
      </c>
      <c r="F74" s="17">
        <v>0</v>
      </c>
      <c r="G74" s="17">
        <f>+D74-E74</f>
        <v>0</v>
      </c>
    </row>
    <row r="75" spans="1:7" x14ac:dyDescent="0.2">
      <c r="A75" s="30"/>
      <c r="B75" s="17"/>
      <c r="C75" s="17"/>
      <c r="D75" s="17"/>
      <c r="E75" s="17"/>
      <c r="F75" s="17"/>
      <c r="G75" s="17"/>
    </row>
    <row r="76" spans="1:7" ht="22.5" x14ac:dyDescent="0.2">
      <c r="A76" s="30" t="s">
        <v>88</v>
      </c>
      <c r="B76" s="17">
        <v>0</v>
      </c>
      <c r="C76" s="17">
        <v>0</v>
      </c>
      <c r="D76" s="17">
        <f>+B76+C76</f>
        <v>0</v>
      </c>
      <c r="E76" s="17">
        <v>0</v>
      </c>
      <c r="F76" s="17">
        <v>0</v>
      </c>
      <c r="G76" s="17">
        <f>+D76-E76</f>
        <v>0</v>
      </c>
    </row>
    <row r="77" spans="1:7" x14ac:dyDescent="0.2">
      <c r="A77" s="30"/>
      <c r="B77" s="17"/>
      <c r="C77" s="17"/>
      <c r="D77" s="17"/>
      <c r="E77" s="17"/>
      <c r="F77" s="17"/>
      <c r="G77" s="17"/>
    </row>
    <row r="78" spans="1:7" ht="22.5" x14ac:dyDescent="0.2">
      <c r="A78" s="30" t="s">
        <v>89</v>
      </c>
      <c r="B78" s="17">
        <v>0</v>
      </c>
      <c r="C78" s="17">
        <v>0</v>
      </c>
      <c r="D78" s="17">
        <f>+B78+C78</f>
        <v>0</v>
      </c>
      <c r="E78" s="17">
        <v>0</v>
      </c>
      <c r="F78" s="17">
        <v>0</v>
      </c>
      <c r="G78" s="17">
        <f>+D78-E78</f>
        <v>0</v>
      </c>
    </row>
    <row r="79" spans="1:7" x14ac:dyDescent="0.2">
      <c r="A79" s="30"/>
      <c r="B79" s="17"/>
      <c r="C79" s="17"/>
      <c r="D79" s="17"/>
      <c r="E79" s="17"/>
      <c r="F79" s="17"/>
      <c r="G79" s="17"/>
    </row>
    <row r="80" spans="1:7" ht="22.5" x14ac:dyDescent="0.2">
      <c r="A80" s="30" t="s">
        <v>90</v>
      </c>
      <c r="B80" s="17">
        <v>0</v>
      </c>
      <c r="C80" s="17">
        <v>0</v>
      </c>
      <c r="D80" s="17">
        <f>+B80+C80</f>
        <v>0</v>
      </c>
      <c r="E80" s="17">
        <v>0</v>
      </c>
      <c r="F80" s="17">
        <v>0</v>
      </c>
      <c r="G80" s="17">
        <f>+D80-E80</f>
        <v>0</v>
      </c>
    </row>
    <row r="81" spans="1:7" x14ac:dyDescent="0.2">
      <c r="A81" s="30"/>
      <c r="B81" s="17"/>
      <c r="C81" s="17"/>
      <c r="D81" s="17"/>
      <c r="E81" s="17"/>
      <c r="F81" s="17"/>
      <c r="G81" s="17"/>
    </row>
    <row r="82" spans="1:7" x14ac:dyDescent="0.2">
      <c r="A82" s="30" t="s">
        <v>91</v>
      </c>
      <c r="B82" s="17">
        <v>0</v>
      </c>
      <c r="C82" s="17">
        <v>0</v>
      </c>
      <c r="D82" s="17">
        <f>+B82+C82</f>
        <v>0</v>
      </c>
      <c r="E82" s="17">
        <v>0</v>
      </c>
      <c r="F82" s="17">
        <v>0</v>
      </c>
      <c r="G82" s="17">
        <f>+D82-E82</f>
        <v>0</v>
      </c>
    </row>
    <row r="83" spans="1:7" x14ac:dyDescent="0.2">
      <c r="A83" s="31"/>
      <c r="B83" s="18"/>
      <c r="C83" s="18"/>
      <c r="D83" s="18"/>
      <c r="E83" s="18"/>
      <c r="F83" s="18"/>
      <c r="G83" s="18"/>
    </row>
    <row r="84" spans="1:7" x14ac:dyDescent="0.2">
      <c r="A84" s="21" t="s">
        <v>77</v>
      </c>
      <c r="B84" s="12">
        <f>+B70+B72+B74+B76+B78+B80+B82</f>
        <v>0</v>
      </c>
      <c r="C84" s="12">
        <f t="shared" ref="C84:G84" si="7">+C70+C72+C74+C76+C78+C80+C82</f>
        <v>0</v>
      </c>
      <c r="D84" s="12">
        <f t="shared" si="7"/>
        <v>0</v>
      </c>
      <c r="E84" s="12">
        <f t="shared" si="7"/>
        <v>0</v>
      </c>
      <c r="F84" s="12">
        <f t="shared" si="7"/>
        <v>0</v>
      </c>
      <c r="G84" s="12">
        <f t="shared" si="7"/>
        <v>0</v>
      </c>
    </row>
    <row r="86" spans="1:7" ht="12.75" x14ac:dyDescent="0.2">
      <c r="A86" s="33" t="s">
        <v>128</v>
      </c>
    </row>
    <row r="89" spans="1:7" x14ac:dyDescent="0.2">
      <c r="A89" s="41" t="s">
        <v>131</v>
      </c>
      <c r="C89" s="70" t="s">
        <v>133</v>
      </c>
      <c r="D89" s="70"/>
      <c r="E89" s="70"/>
    </row>
    <row r="90" spans="1:7" x14ac:dyDescent="0.2">
      <c r="A90" s="42" t="s">
        <v>132</v>
      </c>
      <c r="C90" s="71" t="s">
        <v>134</v>
      </c>
      <c r="D90" s="71"/>
      <c r="E90" s="71"/>
    </row>
    <row r="100" spans="2:7" x14ac:dyDescent="0.2">
      <c r="B100" s="34"/>
      <c r="C100" s="34"/>
      <c r="D100" s="34"/>
      <c r="E100" s="34"/>
      <c r="F100" s="34"/>
      <c r="G100" s="34"/>
    </row>
    <row r="101" spans="2:7" x14ac:dyDescent="0.2">
      <c r="B101" s="34"/>
      <c r="C101" s="34"/>
      <c r="D101" s="34"/>
      <c r="E101" s="34"/>
      <c r="F101" s="34"/>
      <c r="G101" s="34"/>
    </row>
  </sheetData>
  <sheetProtection formatCells="0" formatColumns="0" formatRows="0" insertRows="0" deleteRows="0" autoFilter="0"/>
  <mergeCells count="8">
    <mergeCell ref="A1:G1"/>
    <mergeCell ref="A51:G51"/>
    <mergeCell ref="A65:G65"/>
    <mergeCell ref="C89:E89"/>
    <mergeCell ref="C90:E90"/>
    <mergeCell ref="G3:G4"/>
    <mergeCell ref="G53:G54"/>
    <mergeCell ref="G66:G67"/>
  </mergeCells>
  <printOptions horizontalCentered="1"/>
  <pageMargins left="0" right="0" top="0.74803149606299213" bottom="0.74803149606299213" header="0.31496062992125984" footer="0.31496062992125984"/>
  <pageSetup scale="62" orientation="portrait" r:id="rId1"/>
  <ignoredErrors>
    <ignoredError sqref="G7:G40 B48:G48 B84 C84:G84 C70:G83 C85:G95 B62:G62 D57:G61 G41:G4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selection sqref="A1:G4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65" t="s">
        <v>178</v>
      </c>
      <c r="B1" s="72"/>
      <c r="C1" s="72"/>
      <c r="D1" s="72"/>
      <c r="E1" s="72"/>
      <c r="F1" s="72"/>
      <c r="G1" s="73"/>
    </row>
    <row r="2" spans="1:7" x14ac:dyDescent="0.2">
      <c r="A2" s="35"/>
      <c r="B2" s="25" t="s">
        <v>0</v>
      </c>
      <c r="C2" s="26"/>
      <c r="D2" s="26"/>
      <c r="E2" s="26"/>
      <c r="F2" s="27"/>
      <c r="G2" s="68" t="s">
        <v>7</v>
      </c>
    </row>
    <row r="3" spans="1:7" ht="24.95" customHeight="1" x14ac:dyDescent="0.2">
      <c r="A3" s="36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69"/>
    </row>
    <row r="4" spans="1:7" x14ac:dyDescent="0.2">
      <c r="A4" s="37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6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62">
        <f>SUM(B7:B14)</f>
        <v>59806695.099999994</v>
      </c>
      <c r="C6" s="62">
        <f t="shared" ref="C6:G6" si="0">SUM(C7:C14)</f>
        <v>32906439.539999999</v>
      </c>
      <c r="D6" s="62">
        <f t="shared" si="0"/>
        <v>92713134.640000015</v>
      </c>
      <c r="E6" s="62">
        <f t="shared" si="0"/>
        <v>86090679.859999985</v>
      </c>
      <c r="F6" s="62">
        <f t="shared" si="0"/>
        <v>85612853.469999999</v>
      </c>
      <c r="G6" s="62">
        <f t="shared" si="0"/>
        <v>6622454.7800000058</v>
      </c>
    </row>
    <row r="7" spans="1:7" x14ac:dyDescent="0.2">
      <c r="A7" s="47" t="s">
        <v>93</v>
      </c>
      <c r="B7" s="64">
        <v>0</v>
      </c>
      <c r="C7" s="64">
        <v>0</v>
      </c>
      <c r="D7" s="64">
        <v>0</v>
      </c>
      <c r="E7" s="64">
        <v>0</v>
      </c>
      <c r="F7" s="64">
        <v>0</v>
      </c>
      <c r="G7" s="62">
        <f>+D7-E7</f>
        <v>0</v>
      </c>
    </row>
    <row r="8" spans="1:7" x14ac:dyDescent="0.2">
      <c r="A8" s="47" t="s">
        <v>94</v>
      </c>
      <c r="B8" s="64">
        <v>415006</v>
      </c>
      <c r="C8" s="64">
        <v>219144.81</v>
      </c>
      <c r="D8" s="64">
        <v>634150.81000000006</v>
      </c>
      <c r="E8" s="64">
        <v>584003.66</v>
      </c>
      <c r="F8" s="64">
        <v>584003.72</v>
      </c>
      <c r="G8" s="62">
        <f t="shared" ref="G8:G14" si="1">+D8-E8</f>
        <v>50147.150000000023</v>
      </c>
    </row>
    <row r="9" spans="1:7" x14ac:dyDescent="0.2">
      <c r="A9" s="47" t="s">
        <v>95</v>
      </c>
      <c r="B9" s="64">
        <v>20019198.859999999</v>
      </c>
      <c r="C9" s="64">
        <v>19024328.82</v>
      </c>
      <c r="D9" s="64">
        <v>39043527.68</v>
      </c>
      <c r="E9" s="64">
        <v>34077272.939999998</v>
      </c>
      <c r="F9" s="64">
        <v>33704272.93</v>
      </c>
      <c r="G9" s="62">
        <f t="shared" si="1"/>
        <v>4966254.7400000021</v>
      </c>
    </row>
    <row r="10" spans="1:7" x14ac:dyDescent="0.2">
      <c r="A10" s="47" t="s">
        <v>96</v>
      </c>
      <c r="B10" s="64">
        <v>0</v>
      </c>
      <c r="C10" s="64">
        <v>0</v>
      </c>
      <c r="D10" s="64">
        <v>0</v>
      </c>
      <c r="E10" s="64">
        <v>0</v>
      </c>
      <c r="F10" s="64">
        <v>0</v>
      </c>
      <c r="G10" s="62">
        <f t="shared" si="1"/>
        <v>0</v>
      </c>
    </row>
    <row r="11" spans="1:7" x14ac:dyDescent="0.2">
      <c r="A11" s="47" t="s">
        <v>97</v>
      </c>
      <c r="B11" s="64">
        <v>4730756.41</v>
      </c>
      <c r="C11" s="64">
        <v>1970327.98</v>
      </c>
      <c r="D11" s="64">
        <v>6701084.3900000006</v>
      </c>
      <c r="E11" s="64">
        <v>6496837.04</v>
      </c>
      <c r="F11" s="64">
        <v>6458009.8899999997</v>
      </c>
      <c r="G11" s="62">
        <f t="shared" si="1"/>
        <v>204247.35000000056</v>
      </c>
    </row>
    <row r="12" spans="1:7" x14ac:dyDescent="0.2">
      <c r="A12" s="47" t="s">
        <v>98</v>
      </c>
      <c r="B12" s="64">
        <v>0</v>
      </c>
      <c r="C12" s="64">
        <v>0</v>
      </c>
      <c r="D12" s="64">
        <v>0</v>
      </c>
      <c r="E12" s="64">
        <v>0</v>
      </c>
      <c r="F12" s="64">
        <v>0</v>
      </c>
      <c r="G12" s="62">
        <f t="shared" si="1"/>
        <v>0</v>
      </c>
    </row>
    <row r="13" spans="1:7" x14ac:dyDescent="0.2">
      <c r="A13" s="47" t="s">
        <v>99</v>
      </c>
      <c r="B13" s="64">
        <v>19284660.170000002</v>
      </c>
      <c r="C13" s="64">
        <v>1932024.13</v>
      </c>
      <c r="D13" s="64">
        <v>21216684.300000001</v>
      </c>
      <c r="E13" s="64">
        <v>20467973.949999999</v>
      </c>
      <c r="F13" s="64">
        <v>20465774.600000001</v>
      </c>
      <c r="G13" s="62">
        <f t="shared" si="1"/>
        <v>748710.35000000149</v>
      </c>
    </row>
    <row r="14" spans="1:7" x14ac:dyDescent="0.2">
      <c r="A14" s="47" t="s">
        <v>36</v>
      </c>
      <c r="B14" s="64">
        <v>15357073.66</v>
      </c>
      <c r="C14" s="64">
        <v>9760613.8000000007</v>
      </c>
      <c r="D14" s="64">
        <v>25117687.460000001</v>
      </c>
      <c r="E14" s="64">
        <v>24464592.27</v>
      </c>
      <c r="F14" s="64">
        <v>24400792.329999998</v>
      </c>
      <c r="G14" s="62">
        <f t="shared" si="1"/>
        <v>653095.19000000134</v>
      </c>
    </row>
    <row r="15" spans="1:7" x14ac:dyDescent="0.2">
      <c r="A15" s="48"/>
      <c r="B15" s="62"/>
      <c r="C15" s="62"/>
      <c r="D15" s="62"/>
      <c r="E15" s="62"/>
      <c r="F15" s="62"/>
      <c r="G15" s="62"/>
    </row>
    <row r="16" spans="1:7" x14ac:dyDescent="0.2">
      <c r="A16" s="20" t="s">
        <v>100</v>
      </c>
      <c r="B16" s="62">
        <f>SUM(B17:B23)</f>
        <v>83678667.279999971</v>
      </c>
      <c r="C16" s="62">
        <f t="shared" ref="C16:G16" si="2">SUM(C17:C23)</f>
        <v>103741705.92</v>
      </c>
      <c r="D16" s="62">
        <f t="shared" si="2"/>
        <v>187420373.19999999</v>
      </c>
      <c r="E16" s="62">
        <f t="shared" si="2"/>
        <v>116931420.47000001</v>
      </c>
      <c r="F16" s="62">
        <f t="shared" si="2"/>
        <v>115141013.01000001</v>
      </c>
      <c r="G16" s="62">
        <f t="shared" si="2"/>
        <v>70488952.729999989</v>
      </c>
    </row>
    <row r="17" spans="1:7" x14ac:dyDescent="0.2">
      <c r="A17" s="47" t="s">
        <v>101</v>
      </c>
      <c r="B17" s="64">
        <v>5259595.21</v>
      </c>
      <c r="C17" s="64">
        <v>433936.89</v>
      </c>
      <c r="D17" s="64">
        <v>5693532.0999999996</v>
      </c>
      <c r="E17" s="64">
        <v>5627475.5599999996</v>
      </c>
      <c r="F17" s="64">
        <v>5627475.6100000003</v>
      </c>
      <c r="G17" s="62">
        <f t="shared" ref="G17:G23" si="3">+D17-E17</f>
        <v>66056.540000000037</v>
      </c>
    </row>
    <row r="18" spans="1:7" x14ac:dyDescent="0.2">
      <c r="A18" s="47" t="s">
        <v>102</v>
      </c>
      <c r="B18" s="64">
        <v>72654958.769999996</v>
      </c>
      <c r="C18" s="64">
        <v>103029457.75</v>
      </c>
      <c r="D18" s="64">
        <v>175684416.51999998</v>
      </c>
      <c r="E18" s="64">
        <v>105656641.83</v>
      </c>
      <c r="F18" s="64">
        <v>103921420.64</v>
      </c>
      <c r="G18" s="62">
        <f t="shared" si="3"/>
        <v>70027774.689999983</v>
      </c>
    </row>
    <row r="19" spans="1:7" x14ac:dyDescent="0.2">
      <c r="A19" s="47" t="s">
        <v>103</v>
      </c>
      <c r="B19" s="64">
        <v>389446.24</v>
      </c>
      <c r="C19" s="64">
        <v>-90389.79</v>
      </c>
      <c r="D19" s="64">
        <v>299056.45</v>
      </c>
      <c r="E19" s="64">
        <v>292121.78999999998</v>
      </c>
      <c r="F19" s="64">
        <v>292121.76</v>
      </c>
      <c r="G19" s="62">
        <f t="shared" si="3"/>
        <v>6934.6600000000326</v>
      </c>
    </row>
    <row r="20" spans="1:7" x14ac:dyDescent="0.2">
      <c r="A20" s="47" t="s">
        <v>104</v>
      </c>
      <c r="B20" s="64">
        <v>2455232.5699999998</v>
      </c>
      <c r="C20" s="64">
        <v>698029.08</v>
      </c>
      <c r="D20" s="64">
        <v>3153261.65</v>
      </c>
      <c r="E20" s="64">
        <v>2912149.15</v>
      </c>
      <c r="F20" s="64">
        <v>2912148.93</v>
      </c>
      <c r="G20" s="62">
        <f t="shared" si="3"/>
        <v>241112.5</v>
      </c>
    </row>
    <row r="21" spans="1:7" x14ac:dyDescent="0.2">
      <c r="A21" s="47" t="s">
        <v>105</v>
      </c>
      <c r="B21" s="64">
        <v>2836156.14</v>
      </c>
      <c r="C21" s="64">
        <v>-459453.71</v>
      </c>
      <c r="D21" s="64">
        <v>2376702.4300000002</v>
      </c>
      <c r="E21" s="64">
        <v>2239251.2799999998</v>
      </c>
      <c r="F21" s="64">
        <v>2239251.14</v>
      </c>
      <c r="G21" s="62">
        <f t="shared" si="3"/>
        <v>137451.15000000037</v>
      </c>
    </row>
    <row r="22" spans="1:7" x14ac:dyDescent="0.2">
      <c r="A22" s="47" t="s">
        <v>106</v>
      </c>
      <c r="B22" s="64">
        <v>0</v>
      </c>
      <c r="C22" s="64">
        <v>133164.31</v>
      </c>
      <c r="D22" s="64">
        <v>133164.31</v>
      </c>
      <c r="E22" s="64">
        <v>133164.31</v>
      </c>
      <c r="F22" s="64">
        <v>77978.47</v>
      </c>
      <c r="G22" s="62">
        <f t="shared" si="3"/>
        <v>0</v>
      </c>
    </row>
    <row r="23" spans="1:7" x14ac:dyDescent="0.2">
      <c r="A23" s="47" t="s">
        <v>107</v>
      </c>
      <c r="B23" s="64">
        <v>83278.350000000006</v>
      </c>
      <c r="C23" s="64">
        <v>-3038.61</v>
      </c>
      <c r="D23" s="64">
        <v>80239.740000000005</v>
      </c>
      <c r="E23" s="64">
        <v>70616.55</v>
      </c>
      <c r="F23" s="64">
        <v>70616.460000000006</v>
      </c>
      <c r="G23" s="62">
        <f t="shared" si="3"/>
        <v>9623.1900000000023</v>
      </c>
    </row>
    <row r="24" spans="1:7" x14ac:dyDescent="0.2">
      <c r="A24" s="48"/>
      <c r="B24" s="62"/>
      <c r="C24" s="62"/>
      <c r="D24" s="62"/>
      <c r="E24" s="62"/>
      <c r="F24" s="62"/>
      <c r="G24" s="62"/>
    </row>
    <row r="25" spans="1:7" x14ac:dyDescent="0.2">
      <c r="A25" s="20" t="s">
        <v>108</v>
      </c>
      <c r="B25" s="62">
        <f>SUM(B26:B34)</f>
        <v>2073148.4100000001</v>
      </c>
      <c r="C25" s="62">
        <f t="shared" ref="C25:G25" si="4">SUM(C26:C34)</f>
        <v>358908.19</v>
      </c>
      <c r="D25" s="62">
        <f t="shared" si="4"/>
        <v>2432056.6</v>
      </c>
      <c r="E25" s="62">
        <f t="shared" si="4"/>
        <v>2176459.2799999998</v>
      </c>
      <c r="F25" s="62">
        <f t="shared" si="4"/>
        <v>2141659.4300000002</v>
      </c>
      <c r="G25" s="62">
        <f t="shared" si="4"/>
        <v>255597.32</v>
      </c>
    </row>
    <row r="26" spans="1:7" x14ac:dyDescent="0.2">
      <c r="A26" s="47" t="s">
        <v>109</v>
      </c>
      <c r="B26" s="64">
        <v>1702888.49</v>
      </c>
      <c r="C26" s="64">
        <v>386902.19</v>
      </c>
      <c r="D26" s="64">
        <v>2089790.68</v>
      </c>
      <c r="E26" s="64">
        <v>2081380.7</v>
      </c>
      <c r="F26" s="64">
        <v>2046580.84</v>
      </c>
      <c r="G26" s="62">
        <f t="shared" ref="G26:G34" si="5">+D26-E26</f>
        <v>8409.9799999999814</v>
      </c>
    </row>
    <row r="27" spans="1:7" x14ac:dyDescent="0.2">
      <c r="A27" s="47" t="s">
        <v>110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2">
        <f t="shared" si="5"/>
        <v>0</v>
      </c>
    </row>
    <row r="28" spans="1:7" x14ac:dyDescent="0.2">
      <c r="A28" s="47" t="s">
        <v>111</v>
      </c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62">
        <f t="shared" si="5"/>
        <v>0</v>
      </c>
    </row>
    <row r="29" spans="1:7" x14ac:dyDescent="0.2">
      <c r="A29" s="47" t="s">
        <v>112</v>
      </c>
      <c r="B29" s="64">
        <v>0</v>
      </c>
      <c r="C29" s="64">
        <v>0</v>
      </c>
      <c r="D29" s="64">
        <v>0</v>
      </c>
      <c r="E29" s="64">
        <v>0</v>
      </c>
      <c r="F29" s="64">
        <v>0</v>
      </c>
      <c r="G29" s="62">
        <f t="shared" si="5"/>
        <v>0</v>
      </c>
    </row>
    <row r="30" spans="1:7" x14ac:dyDescent="0.2">
      <c r="A30" s="47" t="s">
        <v>113</v>
      </c>
      <c r="B30" s="64">
        <v>0</v>
      </c>
      <c r="C30" s="64">
        <v>0</v>
      </c>
      <c r="D30" s="64">
        <v>0</v>
      </c>
      <c r="E30" s="64">
        <v>0</v>
      </c>
      <c r="F30" s="64">
        <v>0</v>
      </c>
      <c r="G30" s="62">
        <f t="shared" si="5"/>
        <v>0</v>
      </c>
    </row>
    <row r="31" spans="1:7" x14ac:dyDescent="0.2">
      <c r="A31" s="47" t="s">
        <v>114</v>
      </c>
      <c r="B31" s="64">
        <v>0</v>
      </c>
      <c r="C31" s="64">
        <v>0</v>
      </c>
      <c r="D31" s="64">
        <v>0</v>
      </c>
      <c r="E31" s="64">
        <v>0</v>
      </c>
      <c r="F31" s="64">
        <v>0</v>
      </c>
      <c r="G31" s="62">
        <f t="shared" si="5"/>
        <v>0</v>
      </c>
    </row>
    <row r="32" spans="1:7" x14ac:dyDescent="0.2">
      <c r="A32" s="47" t="s">
        <v>115</v>
      </c>
      <c r="B32" s="64">
        <v>284167.82</v>
      </c>
      <c r="C32" s="64">
        <v>-28000</v>
      </c>
      <c r="D32" s="64">
        <v>256167.82</v>
      </c>
      <c r="E32" s="64">
        <v>8980.5</v>
      </c>
      <c r="F32" s="64">
        <v>8980.5</v>
      </c>
      <c r="G32" s="62">
        <f t="shared" si="5"/>
        <v>247187.32</v>
      </c>
    </row>
    <row r="33" spans="1:7" x14ac:dyDescent="0.2">
      <c r="A33" s="47" t="s">
        <v>116</v>
      </c>
      <c r="B33" s="64">
        <v>86092.1</v>
      </c>
      <c r="C33" s="64">
        <v>6</v>
      </c>
      <c r="D33" s="64">
        <v>86098.1</v>
      </c>
      <c r="E33" s="64">
        <v>86098.08</v>
      </c>
      <c r="F33" s="64">
        <v>86098.09</v>
      </c>
      <c r="G33" s="62">
        <f t="shared" si="5"/>
        <v>2.0000000004074536E-2</v>
      </c>
    </row>
    <row r="34" spans="1:7" x14ac:dyDescent="0.2">
      <c r="A34" s="47" t="s">
        <v>117</v>
      </c>
      <c r="B34" s="64">
        <v>0</v>
      </c>
      <c r="C34" s="64">
        <v>0</v>
      </c>
      <c r="D34" s="64">
        <v>0</v>
      </c>
      <c r="E34" s="64">
        <v>0</v>
      </c>
      <c r="F34" s="64">
        <v>0</v>
      </c>
      <c r="G34" s="62">
        <f t="shared" si="5"/>
        <v>0</v>
      </c>
    </row>
    <row r="35" spans="1:7" x14ac:dyDescent="0.2">
      <c r="A35" s="48"/>
      <c r="B35" s="62"/>
      <c r="C35" s="62"/>
      <c r="D35" s="62"/>
      <c r="E35" s="62"/>
      <c r="F35" s="62"/>
      <c r="G35" s="62"/>
    </row>
    <row r="36" spans="1:7" x14ac:dyDescent="0.2">
      <c r="A36" s="20" t="s">
        <v>118</v>
      </c>
      <c r="B36" s="62">
        <f>SUM(B37:B40)</f>
        <v>0</v>
      </c>
      <c r="C36" s="62">
        <f t="shared" ref="C36:G36" si="6">SUM(C37:C40)</f>
        <v>0</v>
      </c>
      <c r="D36" s="62">
        <f t="shared" si="6"/>
        <v>0</v>
      </c>
      <c r="E36" s="62">
        <f t="shared" si="6"/>
        <v>0</v>
      </c>
      <c r="F36" s="62">
        <f t="shared" si="6"/>
        <v>0</v>
      </c>
      <c r="G36" s="62">
        <f t="shared" si="6"/>
        <v>0</v>
      </c>
    </row>
    <row r="37" spans="1:7" x14ac:dyDescent="0.2">
      <c r="A37" s="47" t="s">
        <v>119</v>
      </c>
      <c r="B37" s="62">
        <v>0</v>
      </c>
      <c r="C37" s="62">
        <v>0</v>
      </c>
      <c r="D37" s="62">
        <f t="shared" ref="D37:D40" si="7">+B37+C37</f>
        <v>0</v>
      </c>
      <c r="E37" s="62">
        <v>0</v>
      </c>
      <c r="F37" s="62">
        <v>0</v>
      </c>
      <c r="G37" s="62">
        <f t="shared" ref="G37:G40" si="8">+D37-E37</f>
        <v>0</v>
      </c>
    </row>
    <row r="38" spans="1:7" ht="22.5" x14ac:dyDescent="0.2">
      <c r="A38" s="47" t="s">
        <v>120</v>
      </c>
      <c r="B38" s="62">
        <v>0</v>
      </c>
      <c r="C38" s="62">
        <v>0</v>
      </c>
      <c r="D38" s="62">
        <f t="shared" si="7"/>
        <v>0</v>
      </c>
      <c r="E38" s="62">
        <v>0</v>
      </c>
      <c r="F38" s="62">
        <v>0</v>
      </c>
      <c r="G38" s="62">
        <f t="shared" si="8"/>
        <v>0</v>
      </c>
    </row>
    <row r="39" spans="1:7" x14ac:dyDescent="0.2">
      <c r="A39" s="47" t="s">
        <v>121</v>
      </c>
      <c r="B39" s="62">
        <v>0</v>
      </c>
      <c r="C39" s="62">
        <v>0</v>
      </c>
      <c r="D39" s="62">
        <f t="shared" si="7"/>
        <v>0</v>
      </c>
      <c r="E39" s="62">
        <v>0</v>
      </c>
      <c r="F39" s="62">
        <v>0</v>
      </c>
      <c r="G39" s="62">
        <f t="shared" si="8"/>
        <v>0</v>
      </c>
    </row>
    <row r="40" spans="1:7" x14ac:dyDescent="0.2">
      <c r="A40" s="47" t="s">
        <v>122</v>
      </c>
      <c r="B40" s="62">
        <v>0</v>
      </c>
      <c r="C40" s="62">
        <v>0</v>
      </c>
      <c r="D40" s="62">
        <f t="shared" si="7"/>
        <v>0</v>
      </c>
      <c r="E40" s="62">
        <v>0</v>
      </c>
      <c r="F40" s="62">
        <v>0</v>
      </c>
      <c r="G40" s="62">
        <f t="shared" si="8"/>
        <v>0</v>
      </c>
    </row>
    <row r="41" spans="1:7" x14ac:dyDescent="0.2">
      <c r="A41" s="48"/>
      <c r="B41" s="62"/>
      <c r="C41" s="62"/>
      <c r="D41" s="62"/>
      <c r="E41" s="62"/>
      <c r="F41" s="62"/>
      <c r="G41" s="62"/>
    </row>
    <row r="42" spans="1:7" x14ac:dyDescent="0.2">
      <c r="A42" s="49" t="s">
        <v>77</v>
      </c>
      <c r="B42" s="12">
        <f>+B6+B16+B25+B36</f>
        <v>145558510.78999996</v>
      </c>
      <c r="C42" s="12">
        <f t="shared" ref="C42:G42" si="9">+C6+C16+C25+C36</f>
        <v>137007053.65000001</v>
      </c>
      <c r="D42" s="12">
        <f t="shared" si="9"/>
        <v>282565564.44000006</v>
      </c>
      <c r="E42" s="12">
        <f t="shared" si="9"/>
        <v>205198559.60999998</v>
      </c>
      <c r="F42" s="12">
        <f t="shared" si="9"/>
        <v>202895525.91000003</v>
      </c>
      <c r="G42" s="12">
        <f t="shared" si="9"/>
        <v>77367004.829999983</v>
      </c>
    </row>
    <row r="45" spans="1:7" ht="12.75" x14ac:dyDescent="0.2">
      <c r="A45" s="33" t="s">
        <v>128</v>
      </c>
    </row>
    <row r="49" spans="1:7" x14ac:dyDescent="0.2">
      <c r="A49" s="41" t="s">
        <v>131</v>
      </c>
      <c r="C49" s="70" t="s">
        <v>133</v>
      </c>
      <c r="D49" s="70"/>
      <c r="E49" s="70"/>
    </row>
    <row r="50" spans="1:7" x14ac:dyDescent="0.2">
      <c r="A50" s="42" t="s">
        <v>132</v>
      </c>
      <c r="C50" s="71" t="s">
        <v>134</v>
      </c>
      <c r="D50" s="71"/>
      <c r="E50" s="71"/>
    </row>
    <row r="60" spans="1:7" x14ac:dyDescent="0.2">
      <c r="B60" s="34"/>
      <c r="C60" s="34"/>
      <c r="D60" s="34"/>
      <c r="E60" s="34"/>
      <c r="F60" s="34"/>
      <c r="G60" s="34"/>
    </row>
    <row r="61" spans="1:7" x14ac:dyDescent="0.2">
      <c r="B61" s="34"/>
      <c r="C61" s="34"/>
      <c r="D61" s="34"/>
      <c r="E61" s="34"/>
      <c r="F61" s="34"/>
      <c r="G61" s="34"/>
    </row>
  </sheetData>
  <sheetProtection formatCells="0" formatColumns="0" formatRows="0" autoFilter="0"/>
  <mergeCells count="4">
    <mergeCell ref="G2:G3"/>
    <mergeCell ref="A1:G1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B6:G6 B16:G16 G7:G15 B24:G25 G17:G23 B35:G42 G26:G33 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Juanito</cp:lastModifiedBy>
  <cp:revision/>
  <cp:lastPrinted>2024-01-29T12:33:57Z</cp:lastPrinted>
  <dcterms:created xsi:type="dcterms:W3CDTF">2014-02-10T03:37:14Z</dcterms:created>
  <dcterms:modified xsi:type="dcterms:W3CDTF">2024-01-29T12:34:08Z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