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NFORMACION FINANCIERA 4o TRIMESTRE 2023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  <definedName name="_xlnm.Print_Area" localSheetId="0">EAI!$A$1:$H$52</definedName>
  </definedNames>
  <calcPr calcId="152511"/>
  <fileRecoveryPr autoRecover="0"/>
</workbook>
</file>

<file path=xl/calcChain.xml><?xml version="1.0" encoding="utf-8"?>
<calcChain xmlns="http://schemas.openxmlformats.org/spreadsheetml/2006/main">
  <c r="G37" i="4" l="1"/>
  <c r="G38" i="4"/>
  <c r="D38" i="4"/>
  <c r="D29" i="4"/>
  <c r="D28" i="4"/>
  <c r="D27" i="4"/>
  <c r="D26" i="4"/>
  <c r="D25" i="4"/>
  <c r="D24" i="4"/>
  <c r="D23" i="4"/>
  <c r="D22" i="4"/>
  <c r="D14" i="4"/>
  <c r="D13" i="4"/>
  <c r="D12" i="4"/>
  <c r="D11" i="4"/>
  <c r="D10" i="4"/>
  <c r="D9" i="4"/>
  <c r="D8" i="4"/>
  <c r="D7" i="4"/>
  <c r="D6" i="4"/>
  <c r="D5" i="4"/>
  <c r="D33" i="4" l="1"/>
  <c r="D34" i="4"/>
  <c r="D35" i="4"/>
  <c r="D32" i="4"/>
  <c r="C37" i="4" l="1"/>
  <c r="D37" i="4"/>
  <c r="E37" i="4"/>
  <c r="F37" i="4"/>
  <c r="B37" i="4"/>
  <c r="G33" i="4"/>
  <c r="G34" i="4"/>
  <c r="G35" i="4"/>
  <c r="G32" i="4"/>
  <c r="G31" i="4" s="1"/>
  <c r="C31" i="4"/>
  <c r="D31" i="4"/>
  <c r="E31" i="4"/>
  <c r="F31" i="4"/>
  <c r="B31" i="4"/>
  <c r="G23" i="4"/>
  <c r="G21" i="4" s="1"/>
  <c r="G40" i="4" s="1"/>
  <c r="G41" i="4" s="1"/>
  <c r="G24" i="4"/>
  <c r="G25" i="4"/>
  <c r="G26" i="4"/>
  <c r="G27" i="4"/>
  <c r="G28" i="4"/>
  <c r="G29" i="4"/>
  <c r="G22" i="4"/>
  <c r="G7" i="4"/>
  <c r="G8" i="4"/>
  <c r="G9" i="4"/>
  <c r="G10" i="4"/>
  <c r="G11" i="4"/>
  <c r="G12" i="4"/>
  <c r="G13" i="4"/>
  <c r="G14" i="4"/>
  <c r="G6" i="4"/>
  <c r="G5" i="4"/>
  <c r="C16" i="4"/>
  <c r="D16" i="4"/>
  <c r="E16" i="4"/>
  <c r="F16" i="4"/>
  <c r="B16" i="4"/>
  <c r="F21" i="4"/>
  <c r="E21" i="4"/>
  <c r="E40" i="4" s="1"/>
  <c r="C21" i="4"/>
  <c r="C40" i="4" s="1"/>
  <c r="B21" i="4"/>
  <c r="D21" i="4" l="1"/>
  <c r="D40" i="4" s="1"/>
  <c r="G16" i="4"/>
  <c r="G17" i="4" s="1"/>
  <c r="F40" i="4"/>
  <c r="B40" i="4"/>
</calcChain>
</file>

<file path=xl/sharedStrings.xml><?xml version="1.0" encoding="utf-8"?>
<sst xmlns="http://schemas.openxmlformats.org/spreadsheetml/2006/main" count="67" uniqueCount="43">
  <si>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</si>
  <si>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</si>
  <si>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</si>
  <si>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</si>
  <si>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</si>
  <si>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</si>
  <si>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</si>
  <si>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</si>
  <si>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</si>
  <si>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</si>
  <si>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</si>
  <si>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</si>
  <si>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</si>
  <si>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</si>
  <si>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</si>
  <si>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</si>
  <si>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</si>
  <si>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</si>
  <si>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</si>
  <si>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</si>
  <si>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</si>
  <si>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</si>
  <si>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</si>
  <si>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</si>
  <si>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</si>
  <si>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</si>
  <si>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</si>
  <si>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</si>
  <si>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</si>
  <si>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</si>
  <si>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</si>
  <si>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</si>
  <si>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</si>
  <si>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</si>
  <si>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(3 = 1 + 2)</t>
  </si>
  <si>
    <t>(6 = 5 - 1)</t>
  </si>
  <si>
    <t>Participaciones, Aportaciones, Convenios, Incentivos de Derivados de la Colaboración Fiscal y Fondos Distintos de Aportaciones</t>
  </si>
  <si>
    <t>diversas no inherentes a su operación que generan recursos y que no sean ingresos por venta de bienes o prestación de servicios, tales como donativos en efectivo, entre otros.</t>
  </si>
  <si>
    <t xml:space="preserve">LIC. ERICK SILVANO MONTEMAYOR LARA </t>
  </si>
  <si>
    <t xml:space="preserve">PRESIDENTE MUNICIPAL </t>
  </si>
  <si>
    <t xml:space="preserve">ING. JUAN MANUEL VELAZQUEZ LOPEZ 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</si>
  <si>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</t>
    </r>
  </si>
  <si>
    <t>Municipio de Ocampo
Estado Analítico de Ingresos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</si>
</sst>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 wrapText="1"/>
    </xf>
    <xf numFmtId="0" fontId="9" fillId="0" borderId="3" xfId="8" applyFont="1" applyBorder="1" applyAlignment="1">
      <alignment horizontal="left" vertical="top" wrapText="1"/>
    </xf>
    <xf numFmtId="4" fontId="4" fillId="0" borderId="9" xfId="23" applyNumberFormat="1" applyFont="1" applyFill="1" applyBorder="1" applyAlignment="1" applyProtection="1">
      <alignment vertical="top"/>
      <protection locked="0"/>
    </xf>
    <xf numFmtId="4" fontId="4" fillId="0" borderId="11" xfId="23" applyNumberFormat="1" applyFont="1" applyFill="1" applyBorder="1" applyAlignment="1" applyProtection="1">
      <alignment vertical="top"/>
      <protection locked="0"/>
    </xf>
    <xf numFmtId="4" fontId="4" fillId="0" borderId="10" xfId="23" applyNumberFormat="1" applyFont="1" applyFill="1" applyBorder="1" applyAlignment="1" applyProtection="1">
      <alignment vertical="top"/>
      <protection locked="0"/>
    </xf>
    <xf numFmtId="4" fontId="8" fillId="0" borderId="4" xfId="23" applyNumberFormat="1" applyFont="1" applyFill="1" applyBorder="1" applyAlignment="1" applyProtection="1">
      <alignment vertical="top"/>
      <protection locked="0"/>
    </xf>
    <xf numFmtId="4" fontId="8" fillId="0" borderId="9" xfId="23" applyNumberFormat="1" applyFont="1" applyFill="1" applyBorder="1" applyAlignment="1" applyProtection="1">
      <alignment vertical="top"/>
      <protection locked="0"/>
    </xf>
    <xf numFmtId="4" fontId="9" fillId="0" borderId="9" xfId="23" applyNumberFormat="1" applyFont="1" applyFill="1" applyBorder="1" applyAlignment="1" applyProtection="1">
      <alignment vertical="top"/>
      <protection locked="0"/>
    </xf>
    <xf numFmtId="4" fontId="8" fillId="0" borderId="11" xfId="23" applyNumberFormat="1" applyFont="1" applyFill="1" applyBorder="1" applyAlignment="1" applyProtection="1">
      <alignment vertical="top"/>
      <protection locked="0"/>
    </xf>
    <xf numFmtId="4" fontId="9" fillId="0" borderId="11" xfId="23" applyNumberFormat="1" applyFont="1" applyFill="1" applyBorder="1" applyAlignment="1" applyProtection="1">
      <alignment vertical="top"/>
      <protection locked="0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4" fontId="4" fillId="0" borderId="12" xfId="23" applyNumberFormat="1" applyFont="1" applyFill="1" applyBorder="1" applyAlignment="1" applyProtection="1">
      <alignment vertical="top"/>
      <protection locked="0"/>
    </xf>
    <xf numFmtId="4" fontId="8" fillId="0" borderId="3" xfId="18" applyNumberFormat="1" applyFont="1" applyFill="1" applyBorder="1" applyAlignment="1" applyProtection="1">
      <alignment horizontal="right" vertical="top" wrapText="1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4" fillId="0" borderId="3" xfId="8" applyFont="1" applyBorder="1" applyAlignment="1" applyProtection="1">
      <alignment horizontal="left" vertical="top" wrapText="1" indent="1"/>
      <protection locked="0"/>
    </xf>
    <xf numFmtId="0" fontId="8" fillId="0" borderId="3" xfId="8" applyFont="1" applyBorder="1" applyAlignment="1" applyProtection="1">
      <alignment horizontal="left" vertical="top" wrapText="1" indent="1"/>
      <protection locked="0"/>
    </xf>
    <xf numFmtId="0" fontId="0" fillId="0" borderId="3" xfId="8" applyFont="1" applyBorder="1" applyAlignment="1" applyProtection="1">
      <alignment horizontal="left" vertical="top" wrapText="1" indent="1"/>
      <protection locked="0"/>
    </xf>
    <xf numFmtId="0" fontId="4" fillId="0" borderId="3" xfId="8" applyFont="1" applyBorder="1" applyAlignment="1" applyProtection="1">
      <alignment vertical="top"/>
      <protection locked="0"/>
    </xf>
    <xf numFmtId="0" fontId="9" fillId="0" borderId="5" xfId="8" applyFont="1" applyBorder="1" applyAlignment="1" applyProtection="1">
      <alignment horizontal="left" vertical="top" indent="3"/>
      <protection locked="0"/>
    </xf>
    <xf numFmtId="0" fontId="8" fillId="0" borderId="2" xfId="8" applyFont="1" applyBorder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0" fillId="0" borderId="0" xfId="8" applyFont="1" applyAlignment="1" applyProtection="1">
      <alignment horizontal="center" vertical="top"/>
      <protection locked="0"/>
    </xf>
    <xf numFmtId="0" fontId="9" fillId="0" borderId="4" xfId="8" applyFont="1" applyBorder="1" applyAlignment="1">
      <alignment horizontal="center" vertical="top" wrapText="1"/>
    </xf>
    <xf numFmtId="0" fontId="0" fillId="0" borderId="0" xfId="8" applyFont="1" applyAlignment="1" applyProtection="1">
      <alignment horizontal="center" vertical="top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  <xf numFmtId="4" fontId="4" fillId="0" borderId="9" xfId="8" applyNumberFormat="1" applyFont="1" applyFill="1" applyBorder="1" applyAlignment="1" applyProtection="1">
      <alignment vertical="top"/>
      <protection locked="0"/>
    </xf>
    <xf numFmtId="4" fontId="4" fillId="0" borderId="11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11" xfId="8" applyNumberFormat="1" applyFont="1" applyFill="1" applyBorder="1" applyAlignment="1" applyProtection="1">
      <alignment vertical="top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tabSelected="1" zoomScaleNormal="100" workbookViewId="0">
      <selection activeCell="D38" sqref="D38"/>
    </sheetView>
  </sheetViews>
  <sheetFormatPr baseColWidth="10" defaultColWidth="12" defaultRowHeight="11.25" x14ac:dyDescent="0.2"/>
  <cols>
    <col min="1" max="1" width="44.3320312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8" t="s">
        <v>42</v>
      </c>
      <c r="B1" s="49"/>
      <c r="C1" s="49"/>
      <c r="D1" s="49"/>
      <c r="E1" s="49"/>
      <c r="F1" s="49"/>
      <c r="G1" s="50"/>
    </row>
    <row r="2" spans="1:7" s="3" customFormat="1" x14ac:dyDescent="0.2">
      <c r="A2" s="18"/>
      <c r="B2" s="53" t="s">
        <v>0</v>
      </c>
      <c r="C2" s="54"/>
      <c r="D2" s="54"/>
      <c r="E2" s="54"/>
      <c r="F2" s="55"/>
      <c r="G2" s="51" t="s">
        <v>7</v>
      </c>
    </row>
    <row r="3" spans="1:7" s="1" customFormat="1" ht="24.95" customHeight="1" x14ac:dyDescent="0.2">
      <c r="A3" s="19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2"/>
    </row>
    <row r="4" spans="1:7" s="1" customFormat="1" x14ac:dyDescent="0.2">
      <c r="A4" s="20"/>
      <c r="B4" s="31" t="s">
        <v>30</v>
      </c>
      <c r="C4" s="32" t="s">
        <v>31</v>
      </c>
      <c r="D4" s="32" t="s">
        <v>34</v>
      </c>
      <c r="E4" s="32" t="s">
        <v>32</v>
      </c>
      <c r="F4" s="32" t="s">
        <v>33</v>
      </c>
      <c r="G4" s="32" t="s">
        <v>35</v>
      </c>
    </row>
    <row r="5" spans="1:7" x14ac:dyDescent="0.2">
      <c r="A5" s="37" t="s">
        <v>8</v>
      </c>
      <c r="B5" s="56">
        <v>7977203.7199999997</v>
      </c>
      <c r="C5" s="56">
        <v>474109.4</v>
      </c>
      <c r="D5" s="56">
        <f>B5+C5</f>
        <v>8451313.1199999992</v>
      </c>
      <c r="E5" s="56">
        <v>8295558.0300000003</v>
      </c>
      <c r="F5" s="56">
        <v>8295558.0300000003</v>
      </c>
      <c r="G5" s="23">
        <f>F5-B5</f>
        <v>318354.31000000052</v>
      </c>
    </row>
    <row r="6" spans="1:7" x14ac:dyDescent="0.2">
      <c r="A6" s="38" t="s">
        <v>9</v>
      </c>
      <c r="B6" s="57">
        <v>0</v>
      </c>
      <c r="C6" s="57">
        <v>0</v>
      </c>
      <c r="D6" s="57">
        <f t="shared" ref="D6:D14" si="0">B6+C6</f>
        <v>0</v>
      </c>
      <c r="E6" s="57">
        <v>0</v>
      </c>
      <c r="F6" s="57">
        <v>0</v>
      </c>
      <c r="G6" s="24">
        <f>F6-B6</f>
        <v>0</v>
      </c>
    </row>
    <row r="7" spans="1:7" x14ac:dyDescent="0.2">
      <c r="A7" s="37" t="s">
        <v>10</v>
      </c>
      <c r="B7" s="57">
        <v>0</v>
      </c>
      <c r="C7" s="57">
        <v>0</v>
      </c>
      <c r="D7" s="57">
        <f t="shared" si="0"/>
        <v>0</v>
      </c>
      <c r="E7" s="57">
        <v>0</v>
      </c>
      <c r="F7" s="57">
        <v>0</v>
      </c>
      <c r="G7" s="24">
        <f t="shared" ref="G7:G14" si="1">F7-B7</f>
        <v>0</v>
      </c>
    </row>
    <row r="8" spans="1:7" x14ac:dyDescent="0.2">
      <c r="A8" s="37" t="s">
        <v>11</v>
      </c>
      <c r="B8" s="57">
        <v>18900174.850000001</v>
      </c>
      <c r="C8" s="57">
        <v>868974.62</v>
      </c>
      <c r="D8" s="57">
        <f t="shared" si="0"/>
        <v>19769149.470000003</v>
      </c>
      <c r="E8" s="57">
        <v>21638688.449999999</v>
      </c>
      <c r="F8" s="57">
        <v>21638688.449999999</v>
      </c>
      <c r="G8" s="24">
        <f t="shared" si="1"/>
        <v>2738513.5999999978</v>
      </c>
    </row>
    <row r="9" spans="1:7" x14ac:dyDescent="0.2">
      <c r="A9" s="37" t="s">
        <v>12</v>
      </c>
      <c r="B9" s="57">
        <v>87904</v>
      </c>
      <c r="C9" s="57">
        <v>84500</v>
      </c>
      <c r="D9" s="57">
        <f t="shared" si="0"/>
        <v>172404</v>
      </c>
      <c r="E9" s="57">
        <v>189680.18</v>
      </c>
      <c r="F9" s="57">
        <v>189680.18</v>
      </c>
      <c r="G9" s="24">
        <f t="shared" si="1"/>
        <v>101776.18</v>
      </c>
    </row>
    <row r="10" spans="1:7" x14ac:dyDescent="0.2">
      <c r="A10" s="38" t="s">
        <v>13</v>
      </c>
      <c r="B10" s="57">
        <v>304166.65000000002</v>
      </c>
      <c r="C10" s="57">
        <v>418358.7</v>
      </c>
      <c r="D10" s="57">
        <f t="shared" si="0"/>
        <v>722525.35000000009</v>
      </c>
      <c r="E10" s="57">
        <v>1076709.55</v>
      </c>
      <c r="F10" s="57">
        <v>1076709.55</v>
      </c>
      <c r="G10" s="24">
        <f t="shared" si="1"/>
        <v>772542.9</v>
      </c>
    </row>
    <row r="11" spans="1:7" ht="27" customHeight="1" x14ac:dyDescent="0.2">
      <c r="A11" s="37" t="s">
        <v>14</v>
      </c>
      <c r="B11" s="57">
        <v>0</v>
      </c>
      <c r="C11" s="57">
        <v>0</v>
      </c>
      <c r="D11" s="57">
        <f t="shared" si="0"/>
        <v>0</v>
      </c>
      <c r="E11" s="57">
        <v>0</v>
      </c>
      <c r="F11" s="57">
        <v>0</v>
      </c>
      <c r="G11" s="24">
        <f t="shared" si="1"/>
        <v>0</v>
      </c>
    </row>
    <row r="12" spans="1:7" ht="34.5" customHeight="1" x14ac:dyDescent="0.2">
      <c r="A12" s="39" t="s">
        <v>36</v>
      </c>
      <c r="B12" s="57">
        <v>118089521.56999999</v>
      </c>
      <c r="C12" s="57">
        <v>23323935.27</v>
      </c>
      <c r="D12" s="57">
        <f t="shared" si="0"/>
        <v>141413456.84</v>
      </c>
      <c r="E12" s="57">
        <v>138666432.24000001</v>
      </c>
      <c r="F12" s="57">
        <v>138666432.24000001</v>
      </c>
      <c r="G12" s="24">
        <f t="shared" si="1"/>
        <v>20576910.670000017</v>
      </c>
    </row>
    <row r="13" spans="1:7" ht="22.5" x14ac:dyDescent="0.2">
      <c r="A13" s="37" t="s">
        <v>15</v>
      </c>
      <c r="B13" s="57">
        <v>199540</v>
      </c>
      <c r="C13" s="57">
        <v>89864222.090000004</v>
      </c>
      <c r="D13" s="57">
        <f t="shared" si="0"/>
        <v>90063762.090000004</v>
      </c>
      <c r="E13" s="57">
        <v>58220075.170000002</v>
      </c>
      <c r="F13" s="57">
        <v>58220075.170000002</v>
      </c>
      <c r="G13" s="24">
        <f t="shared" si="1"/>
        <v>58020535.170000002</v>
      </c>
    </row>
    <row r="14" spans="1:7" x14ac:dyDescent="0.2">
      <c r="A14" s="37" t="s">
        <v>16</v>
      </c>
      <c r="B14" s="57">
        <v>0</v>
      </c>
      <c r="C14" s="57">
        <v>5300000</v>
      </c>
      <c r="D14" s="57">
        <f t="shared" si="0"/>
        <v>5300000</v>
      </c>
      <c r="E14" s="57">
        <v>5300000</v>
      </c>
      <c r="F14" s="57">
        <v>5300000</v>
      </c>
      <c r="G14" s="24">
        <f t="shared" si="1"/>
        <v>5300000</v>
      </c>
    </row>
    <row r="15" spans="1:7" x14ac:dyDescent="0.2">
      <c r="A15" s="40"/>
      <c r="B15" s="25"/>
      <c r="C15" s="33"/>
      <c r="D15" s="33"/>
      <c r="E15" s="25"/>
      <c r="F15" s="25"/>
      <c r="G15" s="25"/>
    </row>
    <row r="16" spans="1:7" x14ac:dyDescent="0.2">
      <c r="A16" s="41" t="s">
        <v>17</v>
      </c>
      <c r="B16" s="34">
        <f>SUM(B5:B14)</f>
        <v>145558510.78999999</v>
      </c>
      <c r="C16" s="34">
        <f t="shared" ref="C16:F16" si="2">SUM(C5:C14)</f>
        <v>120334100.08</v>
      </c>
      <c r="D16" s="34">
        <f t="shared" si="2"/>
        <v>265892610.87</v>
      </c>
      <c r="E16" s="34">
        <f t="shared" si="2"/>
        <v>233387143.62</v>
      </c>
      <c r="F16" s="34">
        <f t="shared" si="2"/>
        <v>233387143.62</v>
      </c>
      <c r="G16" s="27">
        <f>SUM(G5:G14)</f>
        <v>87828632.830000013</v>
      </c>
    </row>
    <row r="17" spans="1:7" x14ac:dyDescent="0.2">
      <c r="A17" s="42"/>
      <c r="B17" s="9"/>
      <c r="C17" s="9"/>
      <c r="D17" s="12"/>
      <c r="E17" s="10" t="s">
        <v>18</v>
      </c>
      <c r="F17" s="13"/>
      <c r="G17" s="7">
        <f>IF(G16&gt;0,G16,0)</f>
        <v>87828632.830000013</v>
      </c>
    </row>
    <row r="18" spans="1:7" ht="10.5" customHeight="1" x14ac:dyDescent="0.2">
      <c r="A18" s="35"/>
      <c r="B18" s="53" t="s">
        <v>0</v>
      </c>
      <c r="C18" s="54"/>
      <c r="D18" s="54"/>
      <c r="E18" s="54"/>
      <c r="F18" s="55"/>
      <c r="G18" s="51" t="s">
        <v>7</v>
      </c>
    </row>
    <row r="19" spans="1:7" ht="22.5" x14ac:dyDescent="0.2">
      <c r="A19" s="21" t="s">
        <v>19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2"/>
    </row>
    <row r="20" spans="1:7" x14ac:dyDescent="0.2">
      <c r="A20" s="36"/>
      <c r="B20" s="31" t="s">
        <v>30</v>
      </c>
      <c r="C20" s="32" t="s">
        <v>31</v>
      </c>
      <c r="D20" s="32" t="s">
        <v>34</v>
      </c>
      <c r="E20" s="32" t="s">
        <v>32</v>
      </c>
      <c r="F20" s="32" t="s">
        <v>33</v>
      </c>
      <c r="G20" s="32" t="s">
        <v>35</v>
      </c>
    </row>
    <row r="21" spans="1:7" x14ac:dyDescent="0.2">
      <c r="A21" s="16" t="s">
        <v>20</v>
      </c>
      <c r="B21" s="28">
        <f t="shared" ref="B21:G21" si="3">SUM(B22:B29)</f>
        <v>145558510.78999999</v>
      </c>
      <c r="C21" s="28">
        <f t="shared" si="3"/>
        <v>115034100.08</v>
      </c>
      <c r="D21" s="28">
        <f>B21+C21</f>
        <v>260592610.87</v>
      </c>
      <c r="E21" s="28">
        <f t="shared" si="3"/>
        <v>228087143.62</v>
      </c>
      <c r="F21" s="28">
        <f t="shared" si="3"/>
        <v>228087143.62</v>
      </c>
      <c r="G21" s="28">
        <f t="shared" si="3"/>
        <v>82528632.830000013</v>
      </c>
    </row>
    <row r="22" spans="1:7" x14ac:dyDescent="0.2">
      <c r="A22" s="43" t="s">
        <v>8</v>
      </c>
      <c r="B22" s="58">
        <v>7977203.7199999997</v>
      </c>
      <c r="C22" s="58">
        <v>474109.4</v>
      </c>
      <c r="D22" s="58">
        <f t="shared" ref="D22:D29" si="4">B22+C22</f>
        <v>8451313.1199999992</v>
      </c>
      <c r="E22" s="58">
        <v>8295558.0300000003</v>
      </c>
      <c r="F22" s="58">
        <v>8295558.0300000003</v>
      </c>
      <c r="G22" s="29">
        <f>F22-B22</f>
        <v>318354.31000000052</v>
      </c>
    </row>
    <row r="23" spans="1:7" x14ac:dyDescent="0.2">
      <c r="A23" s="43" t="s">
        <v>9</v>
      </c>
      <c r="B23" s="58">
        <v>0</v>
      </c>
      <c r="C23" s="58">
        <v>0</v>
      </c>
      <c r="D23" s="58">
        <f t="shared" si="4"/>
        <v>0</v>
      </c>
      <c r="E23" s="58">
        <v>0</v>
      </c>
      <c r="F23" s="58">
        <v>0</v>
      </c>
      <c r="G23" s="29">
        <f t="shared" ref="G23:G29" si="5">F23-B23</f>
        <v>0</v>
      </c>
    </row>
    <row r="24" spans="1:7" x14ac:dyDescent="0.2">
      <c r="A24" s="43" t="s">
        <v>10</v>
      </c>
      <c r="B24" s="58">
        <v>0</v>
      </c>
      <c r="C24" s="58">
        <v>0</v>
      </c>
      <c r="D24" s="58">
        <f t="shared" si="4"/>
        <v>0</v>
      </c>
      <c r="E24" s="58">
        <v>0</v>
      </c>
      <c r="F24" s="58">
        <v>0</v>
      </c>
      <c r="G24" s="29">
        <f t="shared" si="5"/>
        <v>0</v>
      </c>
    </row>
    <row r="25" spans="1:7" x14ac:dyDescent="0.2">
      <c r="A25" s="43" t="s">
        <v>11</v>
      </c>
      <c r="B25" s="58">
        <v>18900174.850000001</v>
      </c>
      <c r="C25" s="58">
        <v>868974.62</v>
      </c>
      <c r="D25" s="58">
        <f t="shared" si="4"/>
        <v>19769149.470000003</v>
      </c>
      <c r="E25" s="58">
        <v>21638688.449999999</v>
      </c>
      <c r="F25" s="58">
        <v>21638688.449999999</v>
      </c>
      <c r="G25" s="29">
        <f t="shared" si="5"/>
        <v>2738513.5999999978</v>
      </c>
    </row>
    <row r="26" spans="1:7" x14ac:dyDescent="0.2">
      <c r="A26" s="43" t="s">
        <v>21</v>
      </c>
      <c r="B26" s="58">
        <v>87904</v>
      </c>
      <c r="C26" s="58">
        <v>84500</v>
      </c>
      <c r="D26" s="58">
        <f t="shared" si="4"/>
        <v>172404</v>
      </c>
      <c r="E26" s="58">
        <v>189680.18</v>
      </c>
      <c r="F26" s="58">
        <v>189680.18</v>
      </c>
      <c r="G26" s="29">
        <f t="shared" si="5"/>
        <v>101776.18</v>
      </c>
    </row>
    <row r="27" spans="1:7" x14ac:dyDescent="0.2">
      <c r="A27" s="43" t="s">
        <v>22</v>
      </c>
      <c r="B27" s="58">
        <v>304166.65000000002</v>
      </c>
      <c r="C27" s="58">
        <v>418358.7</v>
      </c>
      <c r="D27" s="58">
        <f t="shared" si="4"/>
        <v>722525.35000000009</v>
      </c>
      <c r="E27" s="58">
        <v>1076709.55</v>
      </c>
      <c r="F27" s="58">
        <v>1076709.55</v>
      </c>
      <c r="G27" s="29">
        <f t="shared" si="5"/>
        <v>772542.9</v>
      </c>
    </row>
    <row r="28" spans="1:7" ht="33.75" x14ac:dyDescent="0.2">
      <c r="A28" s="39" t="s">
        <v>23</v>
      </c>
      <c r="B28" s="58">
        <v>118089521.56999999</v>
      </c>
      <c r="C28" s="58">
        <v>23323935.27</v>
      </c>
      <c r="D28" s="58">
        <f t="shared" si="4"/>
        <v>141413456.84</v>
      </c>
      <c r="E28" s="58">
        <v>138666432.24000001</v>
      </c>
      <c r="F28" s="58">
        <v>138666432.24000001</v>
      </c>
      <c r="G28" s="29">
        <f t="shared" si="5"/>
        <v>20576910.670000017</v>
      </c>
    </row>
    <row r="29" spans="1:7" ht="22.5" x14ac:dyDescent="0.2">
      <c r="A29" s="43" t="s">
        <v>15</v>
      </c>
      <c r="B29" s="58">
        <v>199540</v>
      </c>
      <c r="C29" s="58">
        <v>89864222.090000004</v>
      </c>
      <c r="D29" s="58">
        <f t="shared" si="4"/>
        <v>90063762.090000004</v>
      </c>
      <c r="E29" s="58">
        <v>58220075.170000002</v>
      </c>
      <c r="F29" s="58">
        <v>58220075.170000002</v>
      </c>
      <c r="G29" s="29">
        <f t="shared" si="5"/>
        <v>58020535.170000002</v>
      </c>
    </row>
    <row r="30" spans="1:7" x14ac:dyDescent="0.2">
      <c r="A30" s="43"/>
      <c r="B30" s="29"/>
      <c r="C30" s="29"/>
      <c r="D30" s="29"/>
      <c r="E30" s="29"/>
      <c r="F30" s="29"/>
      <c r="G30" s="29"/>
    </row>
    <row r="31" spans="1:7" ht="60" customHeight="1" x14ac:dyDescent="0.2">
      <c r="A31" s="22" t="s">
        <v>29</v>
      </c>
      <c r="B31" s="30">
        <f>SUM(B32:B35)</f>
        <v>0</v>
      </c>
      <c r="C31" s="30">
        <f t="shared" ref="C31:F31" si="6">SUM(C32:C35)</f>
        <v>0</v>
      </c>
      <c r="D31" s="30">
        <f t="shared" si="6"/>
        <v>0</v>
      </c>
      <c r="E31" s="30">
        <f t="shared" si="6"/>
        <v>0</v>
      </c>
      <c r="F31" s="30">
        <f t="shared" si="6"/>
        <v>0</v>
      </c>
      <c r="G31" s="30">
        <f>SUM(G32:G35)</f>
        <v>0</v>
      </c>
    </row>
    <row r="32" spans="1:7" x14ac:dyDescent="0.2">
      <c r="A32" s="43" t="s">
        <v>9</v>
      </c>
      <c r="B32" s="29">
        <v>0</v>
      </c>
      <c r="C32" s="29">
        <v>0</v>
      </c>
      <c r="D32" s="29">
        <f>B32+C32</f>
        <v>0</v>
      </c>
      <c r="E32" s="29">
        <v>0</v>
      </c>
      <c r="F32" s="29">
        <v>0</v>
      </c>
      <c r="G32" s="29">
        <f>F32-B32</f>
        <v>0</v>
      </c>
    </row>
    <row r="33" spans="1:7" x14ac:dyDescent="0.2">
      <c r="A33" s="43" t="s">
        <v>24</v>
      </c>
      <c r="B33" s="29">
        <v>0</v>
      </c>
      <c r="C33" s="29">
        <v>0</v>
      </c>
      <c r="D33" s="29">
        <f t="shared" ref="D33:D35" si="7">B33+C33</f>
        <v>0</v>
      </c>
      <c r="E33" s="29">
        <v>0</v>
      </c>
      <c r="F33" s="29">
        <v>0</v>
      </c>
      <c r="G33" s="29">
        <f t="shared" ref="G33:G35" si="8">F33-B33</f>
        <v>0</v>
      </c>
    </row>
    <row r="34" spans="1:7" ht="22.5" x14ac:dyDescent="0.2">
      <c r="A34" s="43" t="s">
        <v>25</v>
      </c>
      <c r="B34" s="29">
        <v>0</v>
      </c>
      <c r="C34" s="29">
        <v>0</v>
      </c>
      <c r="D34" s="29">
        <f t="shared" si="7"/>
        <v>0</v>
      </c>
      <c r="E34" s="29">
        <v>0</v>
      </c>
      <c r="F34" s="29">
        <v>0</v>
      </c>
      <c r="G34" s="29">
        <f t="shared" si="8"/>
        <v>0</v>
      </c>
    </row>
    <row r="35" spans="1:7" ht="22.5" x14ac:dyDescent="0.2">
      <c r="A35" s="43" t="s">
        <v>15</v>
      </c>
      <c r="B35" s="29">
        <v>0</v>
      </c>
      <c r="C35" s="29">
        <v>0</v>
      </c>
      <c r="D35" s="29">
        <f t="shared" si="7"/>
        <v>0</v>
      </c>
      <c r="E35" s="29">
        <v>0</v>
      </c>
      <c r="F35" s="29">
        <v>0</v>
      </c>
      <c r="G35" s="29">
        <f t="shared" si="8"/>
        <v>0</v>
      </c>
    </row>
    <row r="36" spans="1:7" x14ac:dyDescent="0.2">
      <c r="A36" s="44"/>
      <c r="B36" s="29"/>
      <c r="C36" s="29"/>
      <c r="D36" s="29"/>
      <c r="E36" s="29"/>
      <c r="F36" s="29"/>
      <c r="G36" s="29"/>
    </row>
    <row r="37" spans="1:7" x14ac:dyDescent="0.2">
      <c r="A37" s="17" t="s">
        <v>26</v>
      </c>
      <c r="B37" s="30">
        <f>B38</f>
        <v>0</v>
      </c>
      <c r="C37" s="30">
        <f t="shared" ref="C37:F37" si="9">C38</f>
        <v>5300000</v>
      </c>
      <c r="D37" s="30">
        <f t="shared" si="9"/>
        <v>5300000</v>
      </c>
      <c r="E37" s="30">
        <f t="shared" si="9"/>
        <v>5300000</v>
      </c>
      <c r="F37" s="30">
        <f t="shared" si="9"/>
        <v>5300000</v>
      </c>
      <c r="G37" s="59">
        <f t="shared" ref="G37" si="10">SUM(G38)</f>
        <v>5300000</v>
      </c>
    </row>
    <row r="38" spans="1:7" x14ac:dyDescent="0.2">
      <c r="A38" s="43" t="s">
        <v>16</v>
      </c>
      <c r="B38" s="58">
        <v>0</v>
      </c>
      <c r="C38" s="58">
        <v>5300000</v>
      </c>
      <c r="D38" s="58">
        <f>B38+C38</f>
        <v>5300000</v>
      </c>
      <c r="E38" s="58">
        <v>5300000</v>
      </c>
      <c r="F38" s="58">
        <v>5300000</v>
      </c>
      <c r="G38" s="58">
        <f>F38-B38</f>
        <v>5300000</v>
      </c>
    </row>
    <row r="39" spans="1:7" x14ac:dyDescent="0.2">
      <c r="A39" s="43"/>
      <c r="B39" s="29"/>
      <c r="C39" s="29"/>
      <c r="D39" s="29"/>
      <c r="E39" s="29"/>
      <c r="F39" s="29"/>
      <c r="G39" s="29"/>
    </row>
    <row r="40" spans="1:7" x14ac:dyDescent="0.2">
      <c r="A40" s="46" t="s">
        <v>17</v>
      </c>
      <c r="B40" s="26">
        <f>SUM(B21+B31+B37)</f>
        <v>145558510.78999999</v>
      </c>
      <c r="C40" s="26">
        <f t="shared" ref="C40:F40" si="11">SUM(C21+C31+C37)</f>
        <v>120334100.08</v>
      </c>
      <c r="D40" s="26">
        <f t="shared" si="11"/>
        <v>265892610.87</v>
      </c>
      <c r="E40" s="26">
        <f t="shared" si="11"/>
        <v>233387143.62</v>
      </c>
      <c r="F40" s="26">
        <f t="shared" si="11"/>
        <v>233387143.62</v>
      </c>
      <c r="G40" s="27">
        <f>G37+G31+G21</f>
        <v>87828632.830000013</v>
      </c>
    </row>
    <row r="41" spans="1:7" x14ac:dyDescent="0.2">
      <c r="A41" s="8"/>
      <c r="B41" s="9"/>
      <c r="C41" s="9"/>
      <c r="D41" s="9"/>
      <c r="E41" s="10" t="s">
        <v>18</v>
      </c>
      <c r="F41" s="11"/>
      <c r="G41" s="7">
        <f>IF(G40&gt;0,G40,0)</f>
        <v>87828632.830000013</v>
      </c>
    </row>
    <row r="43" spans="1:7" ht="22.5" x14ac:dyDescent="0.2">
      <c r="A43" s="14" t="s">
        <v>27</v>
      </c>
    </row>
    <row r="44" spans="1:7" x14ac:dyDescent="0.2">
      <c r="A44" s="15" t="s">
        <v>28</v>
      </c>
    </row>
    <row r="45" spans="1:7" x14ac:dyDescent="0.2">
      <c r="A45" s="15" t="s">
        <v>41</v>
      </c>
    </row>
    <row r="46" spans="1:7" x14ac:dyDescent="0.2">
      <c r="A46" s="2" t="s">
        <v>37</v>
      </c>
    </row>
    <row r="50" spans="1:6" x14ac:dyDescent="0.2">
      <c r="A50" s="3"/>
      <c r="B50" s="3" t="s">
        <v>38</v>
      </c>
      <c r="E50" s="3" t="s">
        <v>40</v>
      </c>
    </row>
    <row r="51" spans="1:6" x14ac:dyDescent="0.2">
      <c r="A51" s="45"/>
      <c r="B51" s="47" t="s">
        <v>39</v>
      </c>
      <c r="C51" s="47"/>
      <c r="E51" s="47" t="s">
        <v>39</v>
      </c>
      <c r="F51" s="47"/>
    </row>
  </sheetData>
  <sheetProtection formatCells="0" formatColumns="0" formatRows="0" insertRows="0" autoFilter="0"/>
  <mergeCells count="7">
    <mergeCell ref="B51:C51"/>
    <mergeCell ref="E51:F51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scale="68" orientation="portrait" r:id="rId1"/>
  <colBreaks count="1" manualBreakCount="1">
    <brk id="8" max="1048575" man="1"/>
  </colBreaks>
  <ignoredErrors>
    <ignoredError sqref="C16:D16 G5:G17 B21:C21 B31:G31 B37:F37 D32:D35 E21:G21 B16 E16:F16 G22:G29 G32:G35 G41 D5:D14 D22:D29 B39:G40 G37:G38 D38" unlockedFormula="1"/>
    <ignoredError sqref="D21" formula="1" unlockedFormula="1"/>
    <ignoredError sqref="B4:G4 B20:G2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0c865bf4-0f22-4e4d-b041-7b0c1657e5a8"/>
    <ds:schemaRef ds:uri="http://purl.org/dc/terms/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Juanito</cp:lastModifiedBy>
  <cp:revision/>
  <cp:lastPrinted>2023-10-25T14:32:38Z</cp:lastPrinted>
  <dcterms:created xsi:type="dcterms:W3CDTF">2012-12-11T20:48:19Z</dcterms:created>
  <dcterms:modified xsi:type="dcterms:W3CDTF">2024-01-27T12:31:46Z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