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NFORMACION FINANCIERA 4o TRIMESTRE 2023\"/>
    </mc:Choice>
  </mc:AlternateContent>
  <bookViews>
    <workbookView xWindow="0" yWindow="0" windowWidth="23040" windowHeight="9525" tabRatio="863" firstSheet="1" activeTab="11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<sst xmlns="http://schemas.openxmlformats.org/spreadsheetml/2006/main" count="965" uniqueCount="677">
  <si>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</si>
  <si>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</si>
  <si>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</si>
  <si>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</si>
  <si>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</si>
  <si>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</si>
  <si>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</si>
  <si>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</si>
  <si>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</si>
  <si>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</si>
  <si>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</si>
  <si>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</si>
  <si>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</si>
  <si>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</si>
  <si>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</si>
  <si>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</si>
  <si>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</si>
  <si>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</si>
  <si>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</si>
  <si>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</si>
  <si>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</si>
  <si>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</si>
  <si>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</si>
  <si>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</si>
  <si>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</si>
  <si>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</si>
  <si>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</si>
  <si>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</si>
  <si>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</si>
  <si>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</si>
  <si>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</si>
  <si>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</si>
  <si>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</si>
  <si>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</si>
  <si>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</si>
  <si>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</si>
  <si>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</si>
  <si>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</si>
  <si>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</si>
  <si>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</si>
  <si>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</si>
  <si>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</si>
  <si>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</si>
  <si>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</si>
  <si>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</si>
  <si>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</si>
  <si>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</si>
  <si>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</si>
  <si>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</si>
  <si>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</si>
  <si>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</si>
  <si>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</si>
  <si>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</si>
  <si>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</si>
  <si>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</si>
  <si>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</si>
  <si>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</si>
  <si>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</si>
  <si>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</si>
  <si>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</si>
  <si>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</si>
  <si>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</si>
  <si>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</si>
  <si>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</si>
  <si>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</si>
  <si>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</si>
  <si>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</si>
  <si>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</si>
  <si>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</si>
  <si>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</si>
  <si>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</si>
  <si>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</si>
  <si>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</si>
  <si>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</si>
  <si>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</si>
  <si>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</si>
  <si>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</si>
  <si>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</si>
  <si>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</si>
  <si>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</si>
  <si>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</si>
  <si>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</si>
  <si>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</si>
  <si>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</si>
  <si>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</si>
  <si>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</si>
  <si>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</si>
  <si>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</si>
  <si>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</si>
  <si>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</si>
  <si>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</si>
  <si>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</si>
  <si>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</si>
  <si>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</si>
  <si>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</si>
  <si>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</si>
  <si>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</si>
  <si>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</si>
  <si>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</si>
  <si>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</si>
  <si>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</si>
  <si>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</si>
  <si>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</si>
  <si>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</si>
  <si>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</si>
  <si>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</si>
  <si>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</si>
  <si>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</si>
  <si>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</si>
  <si>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</si>
  <si>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</si>
  <si>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</si>
  <si>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</si>
  <si>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</si>
  <si>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</si>
  <si>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</si>
  <si>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</si>
  <si>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</si>
  <si>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</si>
  <si>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</si>
  <si>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</si>
  <si>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</si>
  <si>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</si>
  <si>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</si>
  <si>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</si>
  <si>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</si>
  <si>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</si>
  <si>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</si>
  <si>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</si>
  <si>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</si>
  <si>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</si>
  <si>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</si>
  <si>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</si>
  <si>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</si>
  <si>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</si>
  <si>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</si>
  <si>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</si>
  <si>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</si>
  <si>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</si>
  <si>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</si>
  <si>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</si>
  <si>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</si>
  <si>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</si>
  <si>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</si>
  <si>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</si>
  <si>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</si>
  <si>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</si>
  <si>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</si>
  <si>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</si>
  <si>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</si>
  <si>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</si>
  <si>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</si>
  <si>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</si>
  <si>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</si>
  <si>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</si>
  <si>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</si>
  <si>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</si>
  <si>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</si>
  <si>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</si>
  <si>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</si>
  <si>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</si>
  <si>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</si>
  <si>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</si>
  <si>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</si>
  <si>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</si>
  <si>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</si>
  <si>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</si>
  <si>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</si>
  <si>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</si>
  <si>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</si>
  <si>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</si>
  <si>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</si>
  <si>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</si>
  <si>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</si>
  <si>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</si>
  <si>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</si>
  <si>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</si>
  <si>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</si>
  <si>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</si>
  <si>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</si>
  <si>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</si>
  <si>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</si>
  <si>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</si>
  <si>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</si>
  <si>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</si>
  <si>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</si>
  <si>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</si>
  <si>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</si>
  <si>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</si>
  <si>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</si>
  <si>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</si>
  <si>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</si>
  <si>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</si>
  <si>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</si>
  <si>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</si>
  <si>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</si>
  <si>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</si>
  <si>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</si>
  <si>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</si>
  <si>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</si>
  <si>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</si>
  <si>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</si>
  <si>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</si>
  <si>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</si>
  <si>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</si>
  <si>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</si>
  <si>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</si>
  <si>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</si>
  <si>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</si>
  <si>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</si>
  <si>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</si>
  <si>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</si>
  <si>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</si>
  <si>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</si>
  <si>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</si>
  <si>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</si>
  <si>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</si>
  <si>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</si>
  <si>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</si>
  <si>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</si>
  <si>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</si>
  <si>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</si>
  <si>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</si>
  <si>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</si>
  <si>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</si>
  <si>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</si>
  <si>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</si>
  <si>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</si>
  <si>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</si>
  <si>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</si>
  <si>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</si>
  <si>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</si>
  <si>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</si>
  <si>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</si>
  <si>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</si>
  <si>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</si>
  <si>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</si>
  <si>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</si>
  <si>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</si>
  <si>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</si>
  <si>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</si>
  <si>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</si>
  <si>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</si>
  <si>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</si>
  <si>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</si>
  <si>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</si>
  <si>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</si>
  <si>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</si>
  <si>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</si>
  <si>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</si>
  <si>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</si>
  <si>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</si>
  <si>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</si>
  <si>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</si>
  <si>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</si>
  <si>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</si>
  <si>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</si>
  <si>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</si>
  <si>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</si>
  <si>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</si>
  <si>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</si>
  <si>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</si>
  <si>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</si>
  <si>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</si>
  <si>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</si>
  <si>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</si>
  <si>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</si>
  <si>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</si>
  <si>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</si>
  <si>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</si>
  <si>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</si>
  <si>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</si>
  <si>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</si>
  <si>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</si>
  <si>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</si>
  <si>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</si>
  <si>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</si>
  <si>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</si>
  <si>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</si>
  <si>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</si>
  <si>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</si>
  <si>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</si>
  <si>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</si>
  <si>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</si>
  <si>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</si>
  <si>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</si>
  <si>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</si>
  <si>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</si>
  <si>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</si>
  <si>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</si>
  <si>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</si>
  <si>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</si>
  <si>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</si>
  <si>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</si>
  <si>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</si>
  <si>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</si>
  <si>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</si>
  <si>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</si>
  <si>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</si>
  <si>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</si>
  <si>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</si>
  <si>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</si>
  <si>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</si>
  <si>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</si>
  <si>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</si>
  <si>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</si>
  <si>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</si>
  <si>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</si>
  <si>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</si>
  <si>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</si>
  <si>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</si>
  <si>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</si>
  <si>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</si>
  <si>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</si>
  <si>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</si>
  <si>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</si>
  <si>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</si>
  <si>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</si>
  <si>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</si>
  <si>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</si>
  <si>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</si>
  <si>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</si>
  <si>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</si>
  <si>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</si>
  <si>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</si>
  <si>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</si>
  <si>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</si>
  <si>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</si>
  <si>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</si>
  <si>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</si>
  <si>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</si>
  <si>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</si>
  <si>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</si>
  <si>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</si>
  <si>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</si>
  <si>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</si>
  <si>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</si>
  <si>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</si>
  <si>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</si>
  <si>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</si>
  <si>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</si>
  <si>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</si>
  <si>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</si>
  <si>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</si>
  <si>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</si>
  <si>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</si>
  <si>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</si>
  <si>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</si>
  <si>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</si>
  <si>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</si>
  <si>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</si>
  <si>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</si>
  <si>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</si>
  <si>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</si>
  <si>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</si>
  <si>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</si>
  <si>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</si>
  <si>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</si>
  <si>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</si>
  <si>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</si>
  <si>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</si>
  <si>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</si>
  <si>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</si>
  <si>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</si>
  <si>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</si>
  <si>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</si>
  <si>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</si>
  <si>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</si>
  <si>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</si>
  <si>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</si>
  <si>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</si>
  <si>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</si>
  <si>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</si>
  <si>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</si>
  <si>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</si>
  <si>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</si>
  <si>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</si>
  <si>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</si>
  <si>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</si>
  <si>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</si>
  <si>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</si>
  <si>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</si>
  <si>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</si>
  <si>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</si>
  <si>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</si>
  <si>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</si>
  <si>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</si>
  <si>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</si>
  <si>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</si>
  <si>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</si>
  <si>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</si>
  <si>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</si>
  <si>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</si>
  <si>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</si>
  <si>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</si>
  <si>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</si>
  <si>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</si>
  <si>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</si>
  <si>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</si>
  <si>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</si>
  <si>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</si>
  <si>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</si>
  <si>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</si>
  <si>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</si>
  <si>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</si>
  <si>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</si>
  <si>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</si>
  <si>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</si>
  <si>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</si>
  <si>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</si>
  <si>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</si>
  <si>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</si>
  <si>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</si>
  <si>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</si>
  <si>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</si>
  <si>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</si>
  <si>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</si>
  <si>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</si>
  <si>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</si>
  <si>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</si>
  <si>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</si>
  <si>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</si>
  <si>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</si>
  <si>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</si>
  <si>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</si>
  <si>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</si>
  <si>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</si>
  <si>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</si>
  <si>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</si>
  <si>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</si>
  <si>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</si>
  <si>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</si>
  <si>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</si>
  <si>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</si>
  <si>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</si>
  <si>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</si>
  <si>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</si>
  <si>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</si>
  <si>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</si>
  <si>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</si>
  <si>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</si>
  <si>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</si>
  <si>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</si>
  <si>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</si>
  <si>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</si>
  <si>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</si>
  <si>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</si>
  <si>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</si>
  <si>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</si>
  <si>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</si>
  <si>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</si>
  <si>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</si>
  <si>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</si>
  <si>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</si>
  <si>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</si>
  <si>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</si>
  <si>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</si>
  <si>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</si>
  <si>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</si>
  <si>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</si>
  <si>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</si>
  <si>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</si>
  <si>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</si>
  <si>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</si>
  <si>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</si>
  <si>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</si>
  <si>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</si>
  <si>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</si>
  <si>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</si>
  <si>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</si>
  <si>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</si>
  <si>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</si>
  <si>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</si>
  <si>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</si>
  <si>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</si>
  <si>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</si>
  <si>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</si>
  <si>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</si>
  <si>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</si>
  <si>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</si>
  <si>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</si>
  <si>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</si>
  <si>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</si>
  <si>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</si>
  <si>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</si>
  <si>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</si>
  <si>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</si>
  <si>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</si>
  <si>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</si>
  <si>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</si>
  <si>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</si>
  <si>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</si>
  <si>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</si>
  <si>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</si>
  <si>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</si>
  <si>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</si>
  <si>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</si>
  <si>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</si>
  <si>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</si>
  <si>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</si>
  <si>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</si>
  <si>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</si>
  <si>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</si>
  <si>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</si>
  <si>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</si>
  <si>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</si>
  <si>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</si>
  <si>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</si>
  <si>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</si>
  <si>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</si>
  <si>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</si>
  <si>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</si>
  <si>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</si>
  <si>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</si>
  <si>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</si>
  <si>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</si>
  <si>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</si>
  <si>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</si>
  <si>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</si>
  <si>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</si>
  <si>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</si>
  <si>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</si>
  <si>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</si>
  <si>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</si>
  <si>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</si>
  <si>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</si>
  <si>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</si>
  <si>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</si>
  <si>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</si>
  <si>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</si>
  <si>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</si>
  <si>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</si>
  <si>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</si>
  <si>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</si>
  <si>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</si>
  <si>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</si>
  <si>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</si>
  <si>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</si>
  <si>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</si>
  <si>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</si>
  <si>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</si>
  <si>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</si>
  <si>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</si>
  <si>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</si>
  <si>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</si>
  <si>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</si>
  <si>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</si>
  <si>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</si>
  <si>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</si>
  <si>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</si>
  <si>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</si>
  <si>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</si>
  <si>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</si>
  <si>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</si>
  <si>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</si>
  <si>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</si>
  <si>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</si>
  <si>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</si>
  <si>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</si>
  <si>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</si>
  <si>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</si>
  <si>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</si>
  <si>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</si>
  <si>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</si>
  <si>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</si>
  <si>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</si>
  <si>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</si>
  <si>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</si>
  <si>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</si>
  <si>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</si>
  <si>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</si>
  <si>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</si>
  <si>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</si>
  <si>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</si>
  <si>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</si>
  <si>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</si>
  <si>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</si>
  <si>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</si>
  <si>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</si>
  <si>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</si>
  <si>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</si>
  <si>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</si>
  <si>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</si>
  <si>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</si>
  <si>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</si>
  <si>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</si>
  <si>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</si>
  <si>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</si>
  <si>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</si>
  <si>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</si>
  <si>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</si>
  <si>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</si>
  <si>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</si>
  <si>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</si>
  <si>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</si>
  <si>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</si>
  <si>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</si>
  <si>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</si>
  <si>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</si>
  <si>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</si>
  <si>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</si>
  <si>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</si>
  <si>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</si>
  <si>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</si>
  <si>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</si>
  <si>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</si>
  <si>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</si>
  <si>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</si>
  <si>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</si>
  <si>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</si>
  <si>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</si>
  <si>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</si>
  <si>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</si>
  <si>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</si>
  <si>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</si>
  <si>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</si>
  <si>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</si>
  <si>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</si>
  <si>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</si>
  <si>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</si>
  <si>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</si>
  <si>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</si>
  <si>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</si>
  <si>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</si>
  <si>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</si>
  <si>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</si>
  <si>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</si>
  <si>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</si>
  <si>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</si>
  <si>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</si>
  <si>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</si>
  <si>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</si>
  <si>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</si>
  <si>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</si>
  <si>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</si>
  <si>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</si>
  <si>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</si>
  <si>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</si>
  <si>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</si>
  <si>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</si>
  <si>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</si>
  <si>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</si>
  <si>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</si>
  <si>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</si>
  <si>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</si>
  <si>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</si>
  <si>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</si>
  <si>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</si>
  <si>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</si>
  <si>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</si>
  <si>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</si>
  <si>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</si>
  <si>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</si>
  <si>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</si>
  <si>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</si>
  <si>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</si>
  <si>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</si>
  <si>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</si>
  <si>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</si>
  <si>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</si>
  <si>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</si>
  <si>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</si>
  <si>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Ocampo</t>
  </si>
  <si>
    <t>Correspondiente del 1 de Enero al 31 de Diciembre de 2023</t>
  </si>
  <si>
    <t>LIC. ERICK SILVANO MONTEMAYOR LARA</t>
  </si>
  <si>
    <t xml:space="preserve">  ING. JUAN MANUEL VELAZQUEZ LOPEZ</t>
  </si>
  <si>
    <t xml:space="preserve">              PRESIDENTE MUNICIPAL </t>
  </si>
  <si>
    <t xml:space="preserve">       TESORERO MUNICIPAL </t>
  </si>
  <si>
    <t xml:space="preserve"> TESORERO MUNICIPAL </t>
  </si>
  <si>
    <t xml:space="preserve">                                                                          PRESIDENTE MUNICIPAL</t>
  </si>
  <si>
    <t xml:space="preserve">                                                                ING. JUAN MANUEL VELAZQUEZ LOPEZ</t>
  </si>
  <si>
    <t xml:space="preserve">                                                                            TESORERO MUNICIPAL </t>
  </si>
  <si>
    <t xml:space="preserve">Bajo protesta de decir verdad declaramos que los Estados Financieros y sus notas, son razonablemente correctos y </t>
  </si>
  <si>
    <t>son responsabilidad del emisor.</t>
  </si>
  <si>
    <t xml:space="preserve">Bajo protesta de decir verdad declaramos que los Estados Financieros y sus notas, son razonablemente correctos </t>
  </si>
  <si>
    <t>y son responsabilidad del emisor.</t>
  </si>
  <si>
    <t xml:space="preserve">                                                            ING. JUAN MANUEL VELAZQUEZ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</si>
</sst>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2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1" fillId="0" borderId="0" xfId="10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1" t="s">
        <v>662</v>
      </c>
      <c r="B1" s="171"/>
      <c r="C1" s="17"/>
      <c r="D1" s="14" t="s">
        <v>602</v>
      </c>
      <c r="E1" s="15">
        <v>2023</v>
      </c>
    </row>
    <row r="2" spans="1:5" ht="18.95" customHeight="1" x14ac:dyDescent="0.2">
      <c r="A2" s="172" t="s">
        <v>601</v>
      </c>
      <c r="B2" s="172"/>
      <c r="C2" s="36"/>
      <c r="D2" s="14" t="s">
        <v>603</v>
      </c>
      <c r="E2" s="17" t="s">
        <v>608</v>
      </c>
    </row>
    <row r="3" spans="1:5" ht="18.95" customHeight="1" x14ac:dyDescent="0.2">
      <c r="A3" s="173" t="s">
        <v>663</v>
      </c>
      <c r="B3" s="173"/>
      <c r="C3" s="17"/>
      <c r="D3" s="14" t="s">
        <v>604</v>
      </c>
      <c r="E3" s="15">
        <v>4</v>
      </c>
    </row>
    <row r="4" spans="1:5" s="93" customFormat="1" ht="18.95" customHeight="1" x14ac:dyDescent="0.2">
      <c r="A4" s="173" t="s">
        <v>623</v>
      </c>
      <c r="B4" s="173"/>
      <c r="C4" s="173"/>
      <c r="D4" s="173"/>
      <c r="E4" s="173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showGridLines="0" workbookViewId="0">
      <selection activeCell="E28" sqref="E28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8" t="s">
        <v>662</v>
      </c>
      <c r="B1" s="179"/>
      <c r="C1" s="180"/>
    </row>
    <row r="2" spans="1:3" s="37" customFormat="1" ht="18" customHeight="1" x14ac:dyDescent="0.25">
      <c r="A2" s="181" t="s">
        <v>613</v>
      </c>
      <c r="B2" s="182"/>
      <c r="C2" s="183"/>
    </row>
    <row r="3" spans="1:3" s="37" customFormat="1" ht="18" customHeight="1" x14ac:dyDescent="0.25">
      <c r="A3" s="181" t="s">
        <v>663</v>
      </c>
      <c r="B3" s="184"/>
      <c r="C3" s="183"/>
    </row>
    <row r="4" spans="1:3" s="40" customFormat="1" ht="18" customHeight="1" x14ac:dyDescent="0.2">
      <c r="A4" s="185" t="s">
        <v>614</v>
      </c>
      <c r="B4" s="186"/>
      <c r="C4" s="187"/>
    </row>
    <row r="5" spans="1:3" s="38" customFormat="1" x14ac:dyDescent="0.2">
      <c r="A5" s="58" t="s">
        <v>521</v>
      </c>
      <c r="B5" s="58"/>
      <c r="C5" s="145">
        <v>233387143.62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5300000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5300000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228087143.62</v>
      </c>
    </row>
    <row r="22" spans="1:3" x14ac:dyDescent="0.2">
      <c r="B22" s="20" t="s">
        <v>672</v>
      </c>
    </row>
    <row r="23" spans="1:3" x14ac:dyDescent="0.2">
      <c r="B23" s="39" t="s">
        <v>673</v>
      </c>
    </row>
    <row r="27" spans="1:3" x14ac:dyDescent="0.2">
      <c r="B27" s="188" t="s">
        <v>664</v>
      </c>
      <c r="C27" s="188"/>
    </row>
    <row r="28" spans="1:3" x14ac:dyDescent="0.2">
      <c r="B28" s="39" t="s">
        <v>669</v>
      </c>
      <c r="C28" s="169"/>
    </row>
    <row r="31" spans="1:3" x14ac:dyDescent="0.2">
      <c r="B31" s="170" t="s">
        <v>670</v>
      </c>
      <c r="C31" s="167"/>
    </row>
    <row r="32" spans="1:3" x14ac:dyDescent="0.2">
      <c r="B32" s="39" t="s">
        <v>671</v>
      </c>
      <c r="C32" s="169"/>
    </row>
  </sheetData>
  <mergeCells count="5">
    <mergeCell ref="A1:C1"/>
    <mergeCell ref="A2:C2"/>
    <mergeCell ref="A3:C3"/>
    <mergeCell ref="A4:C4"/>
    <mergeCell ref="B27:C27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showGridLines="0" topLeftCell="A25" workbookViewId="0">
      <selection activeCell="F46" sqref="F46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9" t="s">
        <v>662</v>
      </c>
      <c r="B1" s="190"/>
      <c r="C1" s="191"/>
    </row>
    <row r="2" spans="1:3" s="41" customFormat="1" ht="18.95" customHeight="1" x14ac:dyDescent="0.25">
      <c r="A2" s="192" t="s">
        <v>615</v>
      </c>
      <c r="B2" s="193"/>
      <c r="C2" s="194"/>
    </row>
    <row r="3" spans="1:3" s="41" customFormat="1" ht="18.95" customHeight="1" x14ac:dyDescent="0.25">
      <c r="A3" s="192" t="s">
        <v>663</v>
      </c>
      <c r="B3" s="195"/>
      <c r="C3" s="194"/>
    </row>
    <row r="4" spans="1:3" s="42" customFormat="1" x14ac:dyDescent="0.2">
      <c r="A4" s="185" t="s">
        <v>614</v>
      </c>
      <c r="B4" s="186"/>
      <c r="C4" s="187"/>
    </row>
    <row r="5" spans="1:3" x14ac:dyDescent="0.2">
      <c r="A5" s="84" t="s">
        <v>534</v>
      </c>
      <c r="B5" s="58"/>
      <c r="C5" s="149">
        <v>205198559.61000001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52791830.239999995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330788.84999999998</v>
      </c>
    </row>
    <row r="11" spans="1:3" x14ac:dyDescent="0.2">
      <c r="A11" s="90">
        <v>2.4</v>
      </c>
      <c r="B11" s="77" t="s">
        <v>238</v>
      </c>
      <c r="C11" s="150">
        <v>89094.36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2020000</v>
      </c>
    </row>
    <row r="14" spans="1:3" x14ac:dyDescent="0.2">
      <c r="A14" s="90">
        <v>2.7</v>
      </c>
      <c r="B14" s="77" t="s">
        <v>241</v>
      </c>
      <c r="C14" s="150">
        <v>81191.88</v>
      </c>
    </row>
    <row r="15" spans="1:3" x14ac:dyDescent="0.2">
      <c r="A15" s="90">
        <v>2.8</v>
      </c>
      <c r="B15" s="77" t="s">
        <v>242</v>
      </c>
      <c r="C15" s="150">
        <v>3356957.89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10000</v>
      </c>
    </row>
    <row r="18" spans="1:3" x14ac:dyDescent="0.2">
      <c r="A18" s="90" t="s">
        <v>562</v>
      </c>
      <c r="B18" s="77" t="s">
        <v>246</v>
      </c>
      <c r="C18" s="150">
        <v>1980500</v>
      </c>
    </row>
    <row r="19" spans="1:3" x14ac:dyDescent="0.2">
      <c r="A19" s="90" t="s">
        <v>563</v>
      </c>
      <c r="B19" s="77" t="s">
        <v>538</v>
      </c>
      <c r="C19" s="150">
        <v>44923297.259999998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20564683.449999999</v>
      </c>
    </row>
    <row r="31" spans="1:3" x14ac:dyDescent="0.2">
      <c r="A31" s="90" t="s">
        <v>556</v>
      </c>
      <c r="B31" s="77" t="s">
        <v>439</v>
      </c>
      <c r="C31" s="150">
        <v>2764621.57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4" x14ac:dyDescent="0.2">
      <c r="A33" s="90" t="s">
        <v>558</v>
      </c>
      <c r="B33" s="77" t="s">
        <v>449</v>
      </c>
      <c r="C33" s="150">
        <v>0</v>
      </c>
    </row>
    <row r="34" spans="1:4" x14ac:dyDescent="0.2">
      <c r="A34" s="90" t="s">
        <v>559</v>
      </c>
      <c r="B34" s="77" t="s">
        <v>455</v>
      </c>
      <c r="C34" s="150">
        <v>0</v>
      </c>
    </row>
    <row r="35" spans="1:4" x14ac:dyDescent="0.2">
      <c r="A35" s="90" t="s">
        <v>560</v>
      </c>
      <c r="B35" s="85" t="s">
        <v>561</v>
      </c>
      <c r="C35" s="152">
        <v>17800061.879999999</v>
      </c>
    </row>
    <row r="36" spans="1:4" x14ac:dyDescent="0.2">
      <c r="A36" s="78"/>
      <c r="B36" s="81"/>
      <c r="C36" s="82"/>
    </row>
    <row r="37" spans="1:4" x14ac:dyDescent="0.2">
      <c r="A37" s="83" t="s">
        <v>661</v>
      </c>
      <c r="B37" s="58"/>
      <c r="C37" s="145">
        <f>C5-C7+C30</f>
        <v>172971412.81999999</v>
      </c>
    </row>
    <row r="39" spans="1:4" x14ac:dyDescent="0.2">
      <c r="B39" s="20" t="s">
        <v>674</v>
      </c>
    </row>
    <row r="40" spans="1:4" x14ac:dyDescent="0.2">
      <c r="B40" s="39" t="s">
        <v>675</v>
      </c>
    </row>
    <row r="42" spans="1:4" x14ac:dyDescent="0.2">
      <c r="B42" s="168" t="s">
        <v>664</v>
      </c>
      <c r="C42" s="167"/>
      <c r="D42" s="167"/>
    </row>
    <row r="43" spans="1:4" x14ac:dyDescent="0.2">
      <c r="B43" s="169" t="s">
        <v>666</v>
      </c>
      <c r="C43" s="176"/>
      <c r="D43" s="176"/>
    </row>
    <row r="46" spans="1:4" x14ac:dyDescent="0.2">
      <c r="B46" s="167" t="s">
        <v>676</v>
      </c>
      <c r="C46" s="167"/>
    </row>
    <row r="47" spans="1:4" x14ac:dyDescent="0.2">
      <c r="B47" s="176" t="s">
        <v>668</v>
      </c>
      <c r="C47" s="176"/>
    </row>
  </sheetData>
  <mergeCells count="6">
    <mergeCell ref="B47:C47"/>
    <mergeCell ref="A1:C1"/>
    <mergeCell ref="A2:C2"/>
    <mergeCell ref="A3:C3"/>
    <mergeCell ref="A4:C4"/>
    <mergeCell ref="C43:D4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zoomScaleNormal="100" workbookViewId="0">
      <selection activeCell="B58" sqref="B58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7" t="s">
        <v>662</v>
      </c>
      <c r="B1" s="196"/>
      <c r="C1" s="196"/>
      <c r="D1" s="196"/>
      <c r="E1" s="196"/>
      <c r="F1" s="196"/>
      <c r="G1" s="27" t="s">
        <v>605</v>
      </c>
      <c r="H1" s="28">
        <v>2023</v>
      </c>
    </row>
    <row r="2" spans="1:10" ht="18.95" customHeight="1" x14ac:dyDescent="0.2">
      <c r="A2" s="177" t="s">
        <v>616</v>
      </c>
      <c r="B2" s="196"/>
      <c r="C2" s="196"/>
      <c r="D2" s="196"/>
      <c r="E2" s="196"/>
      <c r="F2" s="196"/>
      <c r="G2" s="27" t="s">
        <v>606</v>
      </c>
      <c r="H2" s="28" t="s">
        <v>608</v>
      </c>
    </row>
    <row r="3" spans="1:10" ht="18.95" customHeight="1" x14ac:dyDescent="0.2">
      <c r="A3" s="197" t="s">
        <v>663</v>
      </c>
      <c r="B3" s="198"/>
      <c r="C3" s="198"/>
      <c r="D3" s="198"/>
      <c r="E3" s="198"/>
      <c r="F3" s="198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265892610.87</v>
      </c>
      <c r="E36" s="34">
        <v>-265892610.87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453044919.45999998</v>
      </c>
      <c r="E37" s="34">
        <v>-453044919.45999998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157389394.75999999</v>
      </c>
      <c r="E38" s="34">
        <v>-157389394.75999999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11157490.630000001</v>
      </c>
      <c r="E39" s="34">
        <v>-11157490.630000001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292000261.5</v>
      </c>
      <c r="E40" s="34">
        <v>-292000261.5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245177725.46000001</v>
      </c>
      <c r="E41" s="34">
        <v>-245177725.46000001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565734735.61000001</v>
      </c>
      <c r="E42" s="34">
        <v>-565734735.61000001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241062016.22999999</v>
      </c>
      <c r="E43" s="34">
        <v>-241062016.22999999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168427466.58000001</v>
      </c>
      <c r="E44" s="34">
        <v>-168427466.58000001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235363081.52000001</v>
      </c>
      <c r="E45" s="34">
        <v>-235363081.52000001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-6676300.3200000003</v>
      </c>
      <c r="E46" s="34">
        <v>6676300.3200000003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249102172.18000001</v>
      </c>
      <c r="E47" s="34">
        <v>-249102172.18000001</v>
      </c>
      <c r="F47" s="34">
        <f t="shared" si="0"/>
        <v>0</v>
      </c>
    </row>
    <row r="49" spans="2:4" x14ac:dyDescent="0.2">
      <c r="B49" s="29" t="s">
        <v>625</v>
      </c>
    </row>
    <row r="52" spans="2:4" x14ac:dyDescent="0.2">
      <c r="B52" s="168" t="s">
        <v>664</v>
      </c>
      <c r="C52" s="167" t="s">
        <v>665</v>
      </c>
      <c r="D52" s="167"/>
    </row>
    <row r="53" spans="2:4" x14ac:dyDescent="0.2">
      <c r="B53" s="169" t="s">
        <v>666</v>
      </c>
      <c r="C53" s="176" t="s">
        <v>668</v>
      </c>
      <c r="D53" s="17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C53:D53"/>
  </mergeCells>
  <printOptions gridLines="1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9" t="s">
        <v>34</v>
      </c>
      <c r="B5" s="199"/>
      <c r="C5" s="199"/>
      <c r="D5" s="199"/>
      <c r="E5" s="199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200" t="s">
        <v>36</v>
      </c>
      <c r="C10" s="200"/>
      <c r="D10" s="200"/>
      <c r="E10" s="200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200" t="s">
        <v>38</v>
      </c>
      <c r="C12" s="200"/>
      <c r="D12" s="200"/>
      <c r="E12" s="200"/>
    </row>
    <row r="13" spans="1:8" s="119" customFormat="1" ht="26.1" customHeight="1" x14ac:dyDescent="0.2">
      <c r="A13" s="123" t="s">
        <v>595</v>
      </c>
      <c r="B13" s="200" t="s">
        <v>39</v>
      </c>
      <c r="C13" s="200"/>
      <c r="D13" s="200"/>
      <c r="E13" s="200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view="pageBreakPreview" topLeftCell="A22" zoomScale="60" zoomScaleNormal="106" workbookViewId="0">
      <selection activeCell="B154" sqref="B154:D15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74" t="s">
        <v>662</v>
      </c>
      <c r="B1" s="175"/>
      <c r="C1" s="175"/>
      <c r="D1" s="175"/>
      <c r="E1" s="175"/>
      <c r="F1" s="175"/>
      <c r="G1" s="14" t="s">
        <v>605</v>
      </c>
      <c r="H1" s="25">
        <v>2023</v>
      </c>
    </row>
    <row r="2" spans="1:8" s="16" customFormat="1" ht="18.95" customHeight="1" x14ac:dyDescent="0.25">
      <c r="A2" s="174" t="s">
        <v>609</v>
      </c>
      <c r="B2" s="175"/>
      <c r="C2" s="175"/>
      <c r="D2" s="175"/>
      <c r="E2" s="175"/>
      <c r="F2" s="175"/>
      <c r="G2" s="14" t="s">
        <v>606</v>
      </c>
      <c r="H2" s="25" t="s">
        <v>608</v>
      </c>
    </row>
    <row r="3" spans="1:8" s="16" customFormat="1" ht="18.95" customHeight="1" x14ac:dyDescent="0.25">
      <c r="A3" s="174" t="s">
        <v>663</v>
      </c>
      <c r="B3" s="175"/>
      <c r="C3" s="175"/>
      <c r="D3" s="175"/>
      <c r="E3" s="175"/>
      <c r="F3" s="175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26365.37</v>
      </c>
      <c r="D15" s="24">
        <v>26607.99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75575.759999999995</v>
      </c>
      <c r="D16" s="24">
        <v>75575.759999999995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841203.58</v>
      </c>
      <c r="D20" s="24">
        <v>841203.58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15000</v>
      </c>
      <c r="D21" s="24">
        <v>15000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30.48</v>
      </c>
      <c r="D22" s="24">
        <v>30.48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10380103.039999999</v>
      </c>
      <c r="D23" s="24">
        <v>10380103.039999999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5453451.8200000003</v>
      </c>
      <c r="D24" s="24">
        <v>5453451.8200000003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3500</v>
      </c>
      <c r="D25" s="24">
        <v>3500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18238632.719999999</v>
      </c>
      <c r="D27" s="24">
        <v>18238632.719999999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106307004.25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4495000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5392972.71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91365603.159999996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5053428.38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44378501.869999997</v>
      </c>
      <c r="D62" s="24">
        <f t="shared" ref="D62:E62" si="0">SUM(D63:D70)</f>
        <v>2404791.2200000002</v>
      </c>
      <c r="E62" s="24">
        <f t="shared" si="0"/>
        <v>12216376.529999999</v>
      </c>
    </row>
    <row r="63" spans="1:9" x14ac:dyDescent="0.2">
      <c r="A63" s="22">
        <v>1241</v>
      </c>
      <c r="B63" s="20" t="s">
        <v>237</v>
      </c>
      <c r="C63" s="24">
        <v>6398458.8399999999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1085099.92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975000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22060613.920000002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81191.88</v>
      </c>
      <c r="D67" s="24">
        <v>2404791.2200000002</v>
      </c>
      <c r="E67" s="24">
        <v>12216376.529999999</v>
      </c>
    </row>
    <row r="68" spans="1:9" x14ac:dyDescent="0.2">
      <c r="A68" s="22">
        <v>1246</v>
      </c>
      <c r="B68" s="20" t="s">
        <v>242</v>
      </c>
      <c r="C68" s="24">
        <v>13469938.310000001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302749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5450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2862434</v>
      </c>
      <c r="D74" s="24">
        <f>SUM(D75:D79)</f>
        <v>14276.73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2311100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551334</v>
      </c>
      <c r="D78" s="24">
        <v>14276.73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566803.56000000006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566803.56000000006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13870859.26</v>
      </c>
      <c r="D110" s="24">
        <f>SUM(D111:D119)</f>
        <v>13870859.26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103611.71</v>
      </c>
      <c r="D111" s="24">
        <f>C111</f>
        <v>103611.71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2294324.79</v>
      </c>
      <c r="D112" s="24">
        <f t="shared" ref="D112:D119" si="1">C112</f>
        <v>2294324.79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1721036.64</v>
      </c>
      <c r="D113" s="24">
        <f t="shared" si="1"/>
        <v>1721036.64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133890.01</v>
      </c>
      <c r="D114" s="24">
        <f t="shared" si="1"/>
        <v>133890.01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-41461.35</v>
      </c>
      <c r="D115" s="24">
        <f t="shared" si="1"/>
        <v>-41461.35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1044490.29</v>
      </c>
      <c r="D117" s="24">
        <f t="shared" si="1"/>
        <v>1044490.29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8614967.1699999999</v>
      </c>
      <c r="D119" s="24">
        <f t="shared" si="1"/>
        <v>8614967.1699999999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5300000</v>
      </c>
    </row>
    <row r="145" spans="1:4" x14ac:dyDescent="0.2">
      <c r="A145" s="22">
        <v>2199</v>
      </c>
      <c r="B145" s="20" t="s">
        <v>298</v>
      </c>
      <c r="C145" s="24">
        <v>0</v>
      </c>
    </row>
    <row r="146" spans="1:4" x14ac:dyDescent="0.2">
      <c r="A146" s="22">
        <v>2240</v>
      </c>
      <c r="B146" s="20" t="s">
        <v>299</v>
      </c>
      <c r="C146" s="24">
        <f>SUM(C147:C149)</f>
        <v>0</v>
      </c>
    </row>
    <row r="147" spans="1:4" x14ac:dyDescent="0.2">
      <c r="A147" s="22">
        <v>2241</v>
      </c>
      <c r="B147" s="20" t="s">
        <v>300</v>
      </c>
      <c r="C147" s="24">
        <v>0</v>
      </c>
    </row>
    <row r="148" spans="1:4" x14ac:dyDescent="0.2">
      <c r="A148" s="22">
        <v>2242</v>
      </c>
      <c r="B148" s="20" t="s">
        <v>301</v>
      </c>
      <c r="C148" s="24">
        <v>0</v>
      </c>
    </row>
    <row r="149" spans="1:4" x14ac:dyDescent="0.2">
      <c r="A149" s="22">
        <v>2249</v>
      </c>
      <c r="B149" s="20" t="s">
        <v>302</v>
      </c>
      <c r="C149" s="24">
        <v>0</v>
      </c>
    </row>
    <row r="151" spans="1:4" x14ac:dyDescent="0.2">
      <c r="B151" s="20" t="s">
        <v>625</v>
      </c>
    </row>
    <row r="154" spans="1:4" x14ac:dyDescent="0.2">
      <c r="B154" s="166" t="s">
        <v>664</v>
      </c>
      <c r="C154" s="167" t="s">
        <v>665</v>
      </c>
      <c r="D154" s="167"/>
    </row>
    <row r="155" spans="1:4" x14ac:dyDescent="0.2">
      <c r="B155" s="93" t="s">
        <v>666</v>
      </c>
      <c r="C155" s="176" t="s">
        <v>667</v>
      </c>
      <c r="D155" s="17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C155:D155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60" zoomScaleNormal="100" workbookViewId="0">
      <selection activeCell="A82" sqref="A8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72" t="s">
        <v>662</v>
      </c>
      <c r="B1" s="172"/>
      <c r="C1" s="172"/>
      <c r="D1" s="14" t="s">
        <v>605</v>
      </c>
      <c r="E1" s="25">
        <v>2023</v>
      </c>
    </row>
    <row r="2" spans="1:5" s="16" customFormat="1" ht="18.95" customHeight="1" x14ac:dyDescent="0.25">
      <c r="A2" s="172" t="s">
        <v>610</v>
      </c>
      <c r="B2" s="172"/>
      <c r="C2" s="172"/>
      <c r="D2" s="14" t="s">
        <v>606</v>
      </c>
      <c r="E2" s="25" t="s">
        <v>608</v>
      </c>
    </row>
    <row r="3" spans="1:5" s="16" customFormat="1" ht="18.95" customHeight="1" x14ac:dyDescent="0.25">
      <c r="A3" s="172" t="s">
        <v>663</v>
      </c>
      <c r="B3" s="172"/>
      <c r="C3" s="172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31200636.210000001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8295558.0300000003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7864253.9199999999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431304.11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21638688.449999999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655051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20515724.170000002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371754.58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96158.7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189680.18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189680.18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1076709.55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309536.65999999997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767172.89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196886507.41000003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138666432.24000001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85359915.540000007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51986371.890000001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1320144.81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58220075.170000002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58220075.170000002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172971412.81999999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115336908.66</v>
      </c>
      <c r="D99" s="57">
        <f>C99/$C$98</f>
        <v>0.6667975174604347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53140032.809999995</v>
      </c>
      <c r="D100" s="57">
        <f t="shared" ref="D100:D163" si="0">C100/$C$98</f>
        <v>0.30721858568212856</v>
      </c>
      <c r="E100" s="56"/>
    </row>
    <row r="101" spans="1:5" x14ac:dyDescent="0.2">
      <c r="A101" s="54">
        <v>5111</v>
      </c>
      <c r="B101" s="51" t="s">
        <v>361</v>
      </c>
      <c r="C101" s="55">
        <v>31108641.390000001</v>
      </c>
      <c r="D101" s="57">
        <f t="shared" si="0"/>
        <v>0.17984845520324635</v>
      </c>
      <c r="E101" s="56"/>
    </row>
    <row r="102" spans="1:5" x14ac:dyDescent="0.2">
      <c r="A102" s="54">
        <v>5112</v>
      </c>
      <c r="B102" s="51" t="s">
        <v>362</v>
      </c>
      <c r="C102" s="55">
        <v>3430029.12</v>
      </c>
      <c r="D102" s="57">
        <f t="shared" si="0"/>
        <v>1.9830034709662728E-2</v>
      </c>
      <c r="E102" s="56"/>
    </row>
    <row r="103" spans="1:5" x14ac:dyDescent="0.2">
      <c r="A103" s="54">
        <v>5113</v>
      </c>
      <c r="B103" s="51" t="s">
        <v>363</v>
      </c>
      <c r="C103" s="55">
        <v>4681721.03</v>
      </c>
      <c r="D103" s="57">
        <f t="shared" si="0"/>
        <v>2.7066443834114717E-2</v>
      </c>
      <c r="E103" s="56"/>
    </row>
    <row r="104" spans="1:5" x14ac:dyDescent="0.2">
      <c r="A104" s="54">
        <v>5114</v>
      </c>
      <c r="B104" s="51" t="s">
        <v>364</v>
      </c>
      <c r="C104" s="55">
        <v>2834697.3</v>
      </c>
      <c r="D104" s="57">
        <f t="shared" si="0"/>
        <v>1.6388241581572115E-2</v>
      </c>
      <c r="E104" s="56"/>
    </row>
    <row r="105" spans="1:5" x14ac:dyDescent="0.2">
      <c r="A105" s="54">
        <v>5115</v>
      </c>
      <c r="B105" s="51" t="s">
        <v>365</v>
      </c>
      <c r="C105" s="55">
        <v>11084943.970000001</v>
      </c>
      <c r="D105" s="57">
        <f t="shared" si="0"/>
        <v>6.4085410353532671E-2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21365821.66</v>
      </c>
      <c r="D107" s="57">
        <f t="shared" si="0"/>
        <v>0.12352227059759296</v>
      </c>
      <c r="E107" s="56"/>
    </row>
    <row r="108" spans="1:5" x14ac:dyDescent="0.2">
      <c r="A108" s="54">
        <v>5121</v>
      </c>
      <c r="B108" s="51" t="s">
        <v>368</v>
      </c>
      <c r="C108" s="55">
        <v>752594.9</v>
      </c>
      <c r="D108" s="57">
        <f t="shared" si="0"/>
        <v>4.3509785098603329E-3</v>
      </c>
      <c r="E108" s="56"/>
    </row>
    <row r="109" spans="1:5" x14ac:dyDescent="0.2">
      <c r="A109" s="54">
        <v>5122</v>
      </c>
      <c r="B109" s="51" t="s">
        <v>369</v>
      </c>
      <c r="C109" s="55">
        <v>151951.32999999999</v>
      </c>
      <c r="D109" s="57">
        <f t="shared" si="0"/>
        <v>8.7847655009978885E-4</v>
      </c>
      <c r="E109" s="56"/>
    </row>
    <row r="110" spans="1:5" x14ac:dyDescent="0.2">
      <c r="A110" s="54">
        <v>5123</v>
      </c>
      <c r="B110" s="51" t="s">
        <v>370</v>
      </c>
      <c r="C110" s="55">
        <v>416.8</v>
      </c>
      <c r="D110" s="57">
        <f t="shared" si="0"/>
        <v>2.409646734132515E-6</v>
      </c>
      <c r="E110" s="56"/>
    </row>
    <row r="111" spans="1:5" x14ac:dyDescent="0.2">
      <c r="A111" s="54">
        <v>5124</v>
      </c>
      <c r="B111" s="51" t="s">
        <v>371</v>
      </c>
      <c r="C111" s="55">
        <v>2731976</v>
      </c>
      <c r="D111" s="57">
        <f t="shared" si="0"/>
        <v>1.5794378709521141E-2</v>
      </c>
      <c r="E111" s="56"/>
    </row>
    <row r="112" spans="1:5" x14ac:dyDescent="0.2">
      <c r="A112" s="54">
        <v>5125</v>
      </c>
      <c r="B112" s="51" t="s">
        <v>372</v>
      </c>
      <c r="C112" s="55">
        <v>1776144.26</v>
      </c>
      <c r="D112" s="57">
        <f t="shared" si="0"/>
        <v>1.0268426620578724E-2</v>
      </c>
      <c r="E112" s="56"/>
    </row>
    <row r="113" spans="1:5" x14ac:dyDescent="0.2">
      <c r="A113" s="54">
        <v>5126</v>
      </c>
      <c r="B113" s="51" t="s">
        <v>373</v>
      </c>
      <c r="C113" s="55">
        <v>13180854.5</v>
      </c>
      <c r="D113" s="57">
        <f t="shared" si="0"/>
        <v>7.6202502396835084E-2</v>
      </c>
      <c r="E113" s="56"/>
    </row>
    <row r="114" spans="1:5" x14ac:dyDescent="0.2">
      <c r="A114" s="54">
        <v>5127</v>
      </c>
      <c r="B114" s="51" t="s">
        <v>374</v>
      </c>
      <c r="C114" s="55">
        <v>601510.26</v>
      </c>
      <c r="D114" s="57">
        <f t="shared" si="0"/>
        <v>3.4775125565167943E-3</v>
      </c>
      <c r="E114" s="56"/>
    </row>
    <row r="115" spans="1:5" x14ac:dyDescent="0.2">
      <c r="A115" s="54">
        <v>5128</v>
      </c>
      <c r="B115" s="51" t="s">
        <v>375</v>
      </c>
      <c r="C115" s="55">
        <v>19276.02</v>
      </c>
      <c r="D115" s="57">
        <f t="shared" si="0"/>
        <v>1.1144049577752649E-4</v>
      </c>
      <c r="E115" s="56"/>
    </row>
    <row r="116" spans="1:5" x14ac:dyDescent="0.2">
      <c r="A116" s="54">
        <v>5129</v>
      </c>
      <c r="B116" s="51" t="s">
        <v>376</v>
      </c>
      <c r="C116" s="55">
        <v>2151097.59</v>
      </c>
      <c r="D116" s="57">
        <f t="shared" si="0"/>
        <v>1.2436145111669442E-2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40831054.18999999</v>
      </c>
      <c r="D117" s="57">
        <f t="shared" si="0"/>
        <v>0.23605666118071308</v>
      </c>
      <c r="E117" s="56"/>
    </row>
    <row r="118" spans="1:5" x14ac:dyDescent="0.2">
      <c r="A118" s="54">
        <v>5131</v>
      </c>
      <c r="B118" s="51" t="s">
        <v>378</v>
      </c>
      <c r="C118" s="55">
        <v>16927777.870000001</v>
      </c>
      <c r="D118" s="57">
        <f t="shared" si="0"/>
        <v>9.7864598513834361E-2</v>
      </c>
      <c r="E118" s="56"/>
    </row>
    <row r="119" spans="1:5" x14ac:dyDescent="0.2">
      <c r="A119" s="54">
        <v>5132</v>
      </c>
      <c r="B119" s="51" t="s">
        <v>379</v>
      </c>
      <c r="C119" s="55">
        <v>1373532.4</v>
      </c>
      <c r="D119" s="57">
        <f t="shared" si="0"/>
        <v>7.9408058106650546E-3</v>
      </c>
      <c r="E119" s="56"/>
    </row>
    <row r="120" spans="1:5" x14ac:dyDescent="0.2">
      <c r="A120" s="54">
        <v>5133</v>
      </c>
      <c r="B120" s="51" t="s">
        <v>380</v>
      </c>
      <c r="C120" s="55">
        <v>2226634.92</v>
      </c>
      <c r="D120" s="57">
        <f t="shared" si="0"/>
        <v>1.2872849239643507E-2</v>
      </c>
      <c r="E120" s="56"/>
    </row>
    <row r="121" spans="1:5" x14ac:dyDescent="0.2">
      <c r="A121" s="54">
        <v>5134</v>
      </c>
      <c r="B121" s="51" t="s">
        <v>381</v>
      </c>
      <c r="C121" s="55">
        <v>700786.93</v>
      </c>
      <c r="D121" s="57">
        <f t="shared" si="0"/>
        <v>4.0514609817592405E-3</v>
      </c>
      <c r="E121" s="56"/>
    </row>
    <row r="122" spans="1:5" x14ac:dyDescent="0.2">
      <c r="A122" s="54">
        <v>5135</v>
      </c>
      <c r="B122" s="51" t="s">
        <v>382</v>
      </c>
      <c r="C122" s="55">
        <v>1992686.65</v>
      </c>
      <c r="D122" s="57">
        <f t="shared" si="0"/>
        <v>1.1520323604419293E-2</v>
      </c>
      <c r="E122" s="56"/>
    </row>
    <row r="123" spans="1:5" x14ac:dyDescent="0.2">
      <c r="A123" s="54">
        <v>5136</v>
      </c>
      <c r="B123" s="51" t="s">
        <v>383</v>
      </c>
      <c r="C123" s="55">
        <v>712605.29</v>
      </c>
      <c r="D123" s="57">
        <f t="shared" si="0"/>
        <v>4.1197864917803589E-3</v>
      </c>
      <c r="E123" s="56"/>
    </row>
    <row r="124" spans="1:5" x14ac:dyDescent="0.2">
      <c r="A124" s="54">
        <v>5137</v>
      </c>
      <c r="B124" s="51" t="s">
        <v>384</v>
      </c>
      <c r="C124" s="55">
        <v>42091.81</v>
      </c>
      <c r="D124" s="57">
        <f t="shared" si="0"/>
        <v>2.4334547144967927E-4</v>
      </c>
      <c r="E124" s="56"/>
    </row>
    <row r="125" spans="1:5" x14ac:dyDescent="0.2">
      <c r="A125" s="54">
        <v>5138</v>
      </c>
      <c r="B125" s="51" t="s">
        <v>385</v>
      </c>
      <c r="C125" s="55">
        <v>14570030.99</v>
      </c>
      <c r="D125" s="57">
        <f t="shared" si="0"/>
        <v>8.4233751418577335E-2</v>
      </c>
      <c r="E125" s="56"/>
    </row>
    <row r="126" spans="1:5" x14ac:dyDescent="0.2">
      <c r="A126" s="54">
        <v>5139</v>
      </c>
      <c r="B126" s="51" t="s">
        <v>386</v>
      </c>
      <c r="C126" s="55">
        <v>2284907.33</v>
      </c>
      <c r="D126" s="57">
        <f t="shared" si="0"/>
        <v>1.320973964858432E-2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36097614.839999996</v>
      </c>
      <c r="D127" s="57">
        <f t="shared" si="0"/>
        <v>0.20869121811223462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4514000</v>
      </c>
      <c r="D128" s="57">
        <f t="shared" si="0"/>
        <v>2.609679788357527E-2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4514000</v>
      </c>
      <c r="D130" s="57">
        <f t="shared" si="0"/>
        <v>2.609679788357527E-2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9641427.0099999998</v>
      </c>
      <c r="D134" s="57">
        <f t="shared" si="0"/>
        <v>5.5740002656006517E-2</v>
      </c>
      <c r="E134" s="56"/>
    </row>
    <row r="135" spans="1:5" x14ac:dyDescent="0.2">
      <c r="A135" s="54">
        <v>5231</v>
      </c>
      <c r="B135" s="51" t="s">
        <v>394</v>
      </c>
      <c r="C135" s="55">
        <v>9641427.0099999998</v>
      </c>
      <c r="D135" s="57">
        <f t="shared" si="0"/>
        <v>5.5740002656006517E-2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21902187.829999998</v>
      </c>
      <c r="D137" s="57">
        <f t="shared" si="0"/>
        <v>0.1266231654868436</v>
      </c>
      <c r="E137" s="56"/>
    </row>
    <row r="138" spans="1:5" x14ac:dyDescent="0.2">
      <c r="A138" s="54">
        <v>5241</v>
      </c>
      <c r="B138" s="51" t="s">
        <v>396</v>
      </c>
      <c r="C138" s="55">
        <v>20613954.829999998</v>
      </c>
      <c r="D138" s="57">
        <f t="shared" si="0"/>
        <v>0.1191755012803855</v>
      </c>
      <c r="E138" s="56"/>
    </row>
    <row r="139" spans="1:5" x14ac:dyDescent="0.2">
      <c r="A139" s="54">
        <v>5242</v>
      </c>
      <c r="B139" s="51" t="s">
        <v>397</v>
      </c>
      <c r="C139" s="55">
        <v>1267780</v>
      </c>
      <c r="D139" s="57">
        <f t="shared" si="0"/>
        <v>7.3294192336816688E-3</v>
      </c>
      <c r="E139" s="56"/>
    </row>
    <row r="140" spans="1:5" x14ac:dyDescent="0.2">
      <c r="A140" s="54">
        <v>5243</v>
      </c>
      <c r="B140" s="51" t="s">
        <v>398</v>
      </c>
      <c r="C140" s="55">
        <v>13920</v>
      </c>
      <c r="D140" s="57">
        <f t="shared" si="0"/>
        <v>8.0475725861623335E-5</v>
      </c>
      <c r="E140" s="56"/>
    </row>
    <row r="141" spans="1:5" x14ac:dyDescent="0.2">
      <c r="A141" s="54">
        <v>5244</v>
      </c>
      <c r="B141" s="51" t="s">
        <v>399</v>
      </c>
      <c r="C141" s="55">
        <v>6533</v>
      </c>
      <c r="D141" s="57">
        <f t="shared" si="0"/>
        <v>3.7769246914797795E-5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40000</v>
      </c>
      <c r="D142" s="57">
        <f t="shared" si="0"/>
        <v>2.3125208580926246E-4</v>
      </c>
      <c r="E142" s="56"/>
    </row>
    <row r="143" spans="1:5" x14ac:dyDescent="0.2">
      <c r="A143" s="54">
        <v>5251</v>
      </c>
      <c r="B143" s="51" t="s">
        <v>400</v>
      </c>
      <c r="C143" s="55">
        <v>40000</v>
      </c>
      <c r="D143" s="57">
        <f t="shared" si="0"/>
        <v>2.3125208580926246E-4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972205.87</v>
      </c>
      <c r="D160" s="57">
        <f t="shared" si="0"/>
        <v>5.6206158818377164E-3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972205.87</v>
      </c>
      <c r="D167" s="57">
        <f t="shared" si="1"/>
        <v>5.6206158818377164E-3</v>
      </c>
      <c r="E167" s="56"/>
    </row>
    <row r="168" spans="1:5" x14ac:dyDescent="0.2">
      <c r="A168" s="54">
        <v>5331</v>
      </c>
      <c r="B168" s="51" t="s">
        <v>422</v>
      </c>
      <c r="C168" s="55">
        <v>932205.87</v>
      </c>
      <c r="D168" s="57">
        <f t="shared" si="1"/>
        <v>5.3893637960284544E-3</v>
      </c>
      <c r="E168" s="56"/>
    </row>
    <row r="169" spans="1:5" x14ac:dyDescent="0.2">
      <c r="A169" s="54">
        <v>5332</v>
      </c>
      <c r="B169" s="51" t="s">
        <v>423</v>
      </c>
      <c r="C169" s="55">
        <v>40000</v>
      </c>
      <c r="D169" s="57">
        <f t="shared" si="1"/>
        <v>2.3125208580926246E-4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2764621.5700000003</v>
      </c>
      <c r="D185" s="57">
        <f t="shared" si="1"/>
        <v>1.5983112613394451E-2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2764621.5700000003</v>
      </c>
      <c r="D186" s="57">
        <f t="shared" si="1"/>
        <v>1.5983112613394451E-2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180460.29</v>
      </c>
      <c r="D189" s="57">
        <f t="shared" si="1"/>
        <v>1.0432954617061098E-3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2404791.2200000002</v>
      </c>
      <c r="D191" s="57">
        <f t="shared" si="1"/>
        <v>1.3902824639020026E-2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179370.06</v>
      </c>
      <c r="D193" s="57">
        <f t="shared" si="1"/>
        <v>1.0369925126683139E-3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17800061.879999999</v>
      </c>
      <c r="D214" s="57">
        <f t="shared" si="1"/>
        <v>0.10290753593209853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17800061.879999999</v>
      </c>
      <c r="D215" s="57">
        <f t="shared" si="1"/>
        <v>0.10290753593209853</v>
      </c>
      <c r="E215" s="56"/>
    </row>
    <row r="216" spans="1:5" x14ac:dyDescent="0.2">
      <c r="A216" s="54">
        <v>5611</v>
      </c>
      <c r="B216" s="51" t="s">
        <v>464</v>
      </c>
      <c r="C216" s="55">
        <v>17800061.879999999</v>
      </c>
      <c r="D216" s="57">
        <f t="shared" si="1"/>
        <v>0.10290753593209853</v>
      </c>
      <c r="E216" s="56"/>
    </row>
    <row r="218" spans="1:5" x14ac:dyDescent="0.2">
      <c r="B218" s="20" t="s">
        <v>625</v>
      </c>
    </row>
    <row r="221" spans="1:5" x14ac:dyDescent="0.2">
      <c r="B221" s="168" t="s">
        <v>664</v>
      </c>
      <c r="C221" s="167" t="s">
        <v>665</v>
      </c>
      <c r="D221" s="167"/>
    </row>
    <row r="222" spans="1:5" x14ac:dyDescent="0.2">
      <c r="B222" s="169" t="s">
        <v>666</v>
      </c>
      <c r="C222" s="176" t="s">
        <v>668</v>
      </c>
      <c r="D222" s="176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C222:D222"/>
  </mergeCells>
  <printOptions gridLines="1"/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4" zoomScaleNormal="100" workbookViewId="0">
      <selection activeCell="B41" sqref="B4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7" t="s">
        <v>662</v>
      </c>
      <c r="B1" s="177"/>
      <c r="C1" s="177"/>
      <c r="D1" s="27" t="s">
        <v>605</v>
      </c>
      <c r="E1" s="28">
        <v>2023</v>
      </c>
    </row>
    <row r="2" spans="1:5" ht="18.95" customHeight="1" x14ac:dyDescent="0.2">
      <c r="A2" s="177" t="s">
        <v>611</v>
      </c>
      <c r="B2" s="177"/>
      <c r="C2" s="177"/>
      <c r="D2" s="27" t="s">
        <v>606</v>
      </c>
      <c r="E2" s="28" t="s">
        <v>608</v>
      </c>
    </row>
    <row r="3" spans="1:5" ht="18.95" customHeight="1" x14ac:dyDescent="0.2">
      <c r="A3" s="177" t="s">
        <v>663</v>
      </c>
      <c r="B3" s="177"/>
      <c r="C3" s="177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804280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55115730.799999997</v>
      </c>
    </row>
    <row r="15" spans="1:5" x14ac:dyDescent="0.2">
      <c r="A15" s="33">
        <v>3220</v>
      </c>
      <c r="B15" s="29" t="s">
        <v>469</v>
      </c>
      <c r="C15" s="34">
        <v>132143016.93000001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4" x14ac:dyDescent="0.2">
      <c r="A17" s="33">
        <v>3231</v>
      </c>
      <c r="B17" s="29" t="s">
        <v>471</v>
      </c>
      <c r="C17" s="34">
        <v>0</v>
      </c>
    </row>
    <row r="18" spans="1:4" x14ac:dyDescent="0.2">
      <c r="A18" s="33">
        <v>3232</v>
      </c>
      <c r="B18" s="29" t="s">
        <v>472</v>
      </c>
      <c r="C18" s="34">
        <v>0</v>
      </c>
    </row>
    <row r="19" spans="1:4" x14ac:dyDescent="0.2">
      <c r="A19" s="33">
        <v>3233</v>
      </c>
      <c r="B19" s="29" t="s">
        <v>473</v>
      </c>
      <c r="C19" s="34">
        <v>0</v>
      </c>
    </row>
    <row r="20" spans="1:4" x14ac:dyDescent="0.2">
      <c r="A20" s="33">
        <v>3239</v>
      </c>
      <c r="B20" s="29" t="s">
        <v>474</v>
      </c>
      <c r="C20" s="34">
        <v>0</v>
      </c>
    </row>
    <row r="21" spans="1:4" x14ac:dyDescent="0.2">
      <c r="A21" s="33">
        <v>3240</v>
      </c>
      <c r="B21" s="29" t="s">
        <v>475</v>
      </c>
      <c r="C21" s="34">
        <f>SUM(C22:C24)</f>
        <v>0</v>
      </c>
    </row>
    <row r="22" spans="1:4" x14ac:dyDescent="0.2">
      <c r="A22" s="33">
        <v>3241</v>
      </c>
      <c r="B22" s="29" t="s">
        <v>476</v>
      </c>
      <c r="C22" s="34">
        <v>0</v>
      </c>
    </row>
    <row r="23" spans="1:4" x14ac:dyDescent="0.2">
      <c r="A23" s="33">
        <v>3242</v>
      </c>
      <c r="B23" s="29" t="s">
        <v>477</v>
      </c>
      <c r="C23" s="34">
        <v>0</v>
      </c>
    </row>
    <row r="24" spans="1:4" x14ac:dyDescent="0.2">
      <c r="A24" s="33">
        <v>3243</v>
      </c>
      <c r="B24" s="29" t="s">
        <v>478</v>
      </c>
      <c r="C24" s="34">
        <v>0</v>
      </c>
    </row>
    <row r="25" spans="1:4" x14ac:dyDescent="0.2">
      <c r="A25" s="33">
        <v>3250</v>
      </c>
      <c r="B25" s="29" t="s">
        <v>479</v>
      </c>
      <c r="C25" s="34">
        <f>SUM(C26:C27)</f>
        <v>0</v>
      </c>
    </row>
    <row r="26" spans="1:4" x14ac:dyDescent="0.2">
      <c r="A26" s="33">
        <v>3251</v>
      </c>
      <c r="B26" s="29" t="s">
        <v>480</v>
      </c>
      <c r="C26" s="34">
        <v>0</v>
      </c>
    </row>
    <row r="27" spans="1:4" x14ac:dyDescent="0.2">
      <c r="A27" s="33">
        <v>3252</v>
      </c>
      <c r="B27" s="29" t="s">
        <v>481</v>
      </c>
      <c r="C27" s="34">
        <v>0</v>
      </c>
    </row>
    <row r="29" spans="1:4" x14ac:dyDescent="0.2">
      <c r="B29" s="29" t="s">
        <v>625</v>
      </c>
    </row>
    <row r="32" spans="1:4" x14ac:dyDescent="0.2">
      <c r="B32" s="168" t="s">
        <v>664</v>
      </c>
      <c r="C32" s="167" t="s">
        <v>665</v>
      </c>
      <c r="D32" s="167"/>
    </row>
    <row r="33" spans="2:4" x14ac:dyDescent="0.2">
      <c r="B33" s="169" t="s">
        <v>666</v>
      </c>
      <c r="C33" s="176" t="s">
        <v>668</v>
      </c>
      <c r="D33" s="176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C33:D33"/>
  </mergeCells>
  <printOptions gridLines="1"/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7"/>
  <sheetViews>
    <sheetView topLeftCell="A47" zoomScaleNormal="100" workbookViewId="0">
      <selection activeCell="B123" sqref="B123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7" t="s">
        <v>662</v>
      </c>
      <c r="B1" s="177"/>
      <c r="C1" s="177"/>
      <c r="D1" s="27" t="s">
        <v>605</v>
      </c>
      <c r="E1" s="28">
        <v>2023</v>
      </c>
    </row>
    <row r="2" spans="1:5" s="35" customFormat="1" ht="18.95" customHeight="1" x14ac:dyDescent="0.25">
      <c r="A2" s="177" t="s">
        <v>612</v>
      </c>
      <c r="B2" s="177"/>
      <c r="C2" s="177"/>
      <c r="D2" s="27" t="s">
        <v>606</v>
      </c>
      <c r="E2" s="28" t="s">
        <v>608</v>
      </c>
    </row>
    <row r="3" spans="1:5" s="35" customFormat="1" ht="18.95" customHeight="1" x14ac:dyDescent="0.25">
      <c r="A3" s="177" t="s">
        <v>663</v>
      </c>
      <c r="B3" s="177"/>
      <c r="C3" s="177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31493530.699999999</v>
      </c>
      <c r="D9" s="34">
        <v>19381662.719999999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441080.79</v>
      </c>
    </row>
    <row r="13" spans="1:5" x14ac:dyDescent="0.2">
      <c r="A13" s="33">
        <v>1116</v>
      </c>
      <c r="B13" s="29" t="s">
        <v>485</v>
      </c>
      <c r="C13" s="34">
        <v>1600</v>
      </c>
      <c r="D13" s="34">
        <v>1600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31495130.699999999</v>
      </c>
      <c r="D15" s="135">
        <f>SUM(D8:D14)</f>
        <v>19824343.509999998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44933297.259999998</v>
      </c>
      <c r="D20" s="135">
        <f>SUM(D21:D27)</f>
        <v>43577628.630000003</v>
      </c>
      <c r="E20" s="130"/>
    </row>
    <row r="21" spans="1:5" x14ac:dyDescent="0.2">
      <c r="A21" s="33">
        <v>1231</v>
      </c>
      <c r="B21" s="29" t="s">
        <v>229</v>
      </c>
      <c r="C21" s="34">
        <v>10000</v>
      </c>
      <c r="D21" s="132">
        <v>10000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44923297.259999998</v>
      </c>
      <c r="D25" s="132">
        <v>43567628.630000003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5878032.9800000004</v>
      </c>
      <c r="D28" s="135">
        <f>SUM(D29:D36)</f>
        <v>5844387.9800000004</v>
      </c>
      <c r="E28" s="130"/>
    </row>
    <row r="29" spans="1:5" x14ac:dyDescent="0.2">
      <c r="A29" s="33">
        <v>1241</v>
      </c>
      <c r="B29" s="29" t="s">
        <v>237</v>
      </c>
      <c r="C29" s="34">
        <v>330788.84999999998</v>
      </c>
      <c r="D29" s="132">
        <v>314688.84999999998</v>
      </c>
      <c r="E29" s="130"/>
    </row>
    <row r="30" spans="1:5" x14ac:dyDescent="0.2">
      <c r="A30" s="33">
        <v>1242</v>
      </c>
      <c r="B30" s="29" t="s">
        <v>238</v>
      </c>
      <c r="C30" s="34">
        <v>89094.36</v>
      </c>
      <c r="D30" s="132">
        <v>89094.36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2020000</v>
      </c>
      <c r="D32" s="132">
        <v>2020000</v>
      </c>
      <c r="E32" s="130"/>
    </row>
    <row r="33" spans="1:5" x14ac:dyDescent="0.2">
      <c r="A33" s="33">
        <v>1245</v>
      </c>
      <c r="B33" s="29" t="s">
        <v>241</v>
      </c>
      <c r="C33" s="34">
        <v>81191.88</v>
      </c>
      <c r="D33" s="132">
        <v>81191.88</v>
      </c>
      <c r="E33" s="130"/>
    </row>
    <row r="34" spans="1:5" x14ac:dyDescent="0.2">
      <c r="A34" s="33">
        <v>1246</v>
      </c>
      <c r="B34" s="29" t="s">
        <v>242</v>
      </c>
      <c r="C34" s="34">
        <v>3356957.89</v>
      </c>
      <c r="D34" s="132">
        <v>3339412.89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1980500</v>
      </c>
      <c r="D37" s="135">
        <f>SUM(D38:D42)</f>
        <v>1980500</v>
      </c>
      <c r="E37" s="134"/>
    </row>
    <row r="38" spans="1:5" x14ac:dyDescent="0.2">
      <c r="A38" s="33">
        <v>1251</v>
      </c>
      <c r="B38" s="29" t="s">
        <v>247</v>
      </c>
      <c r="C38" s="34">
        <v>1980500</v>
      </c>
      <c r="D38" s="132">
        <v>1980500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52791830.239999995</v>
      </c>
      <c r="D43" s="135">
        <f>D20+D28+D37</f>
        <v>51402516.609999999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55115730.799999997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21478403.52</v>
      </c>
      <c r="D48" s="135">
        <f>D51+D63+D91+D94+D49</f>
        <v>5957660.4699999997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19400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19400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19400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2764621.5700000003</v>
      </c>
      <c r="D63" s="135">
        <f>D64+D73+D76+D82</f>
        <v>2045729.92</v>
      </c>
    </row>
    <row r="64" spans="1:4" x14ac:dyDescent="0.2">
      <c r="A64" s="33">
        <v>5510</v>
      </c>
      <c r="B64" s="29" t="s">
        <v>439</v>
      </c>
      <c r="C64" s="34">
        <f>SUM(C65:C72)</f>
        <v>2764621.5700000003</v>
      </c>
      <c r="D64" s="34">
        <f>SUM(D65:D72)</f>
        <v>2045729.92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180460.29</v>
      </c>
      <c r="D67" s="34">
        <v>180460.29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2404791.2200000002</v>
      </c>
      <c r="D69" s="34">
        <v>1816241.23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179370.06</v>
      </c>
      <c r="D71" s="34">
        <v>49028.4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17800061.879999999</v>
      </c>
      <c r="D91" s="135">
        <f>D92</f>
        <v>3892530.55</v>
      </c>
    </row>
    <row r="92" spans="1:4" x14ac:dyDescent="0.2">
      <c r="A92" s="33">
        <v>5610</v>
      </c>
      <c r="B92" s="29" t="s">
        <v>463</v>
      </c>
      <c r="C92" s="34">
        <f>C93</f>
        <v>17800061.879999999</v>
      </c>
      <c r="D92" s="34">
        <f>D93</f>
        <v>3892530.55</v>
      </c>
    </row>
    <row r="93" spans="1:4" x14ac:dyDescent="0.2">
      <c r="A93" s="33">
        <v>5611</v>
      </c>
      <c r="B93" s="29" t="s">
        <v>464</v>
      </c>
      <c r="C93" s="34">
        <v>17800061.879999999</v>
      </c>
      <c r="D93" s="34">
        <v>3892530.55</v>
      </c>
    </row>
    <row r="94" spans="1:4" x14ac:dyDescent="0.2">
      <c r="A94" s="133">
        <v>2110</v>
      </c>
      <c r="B94" s="139" t="s">
        <v>630</v>
      </c>
      <c r="C94" s="135">
        <f>SUM(C95:C99)</f>
        <v>913720.07000000007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55185.84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102557.67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551077.49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204899.07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76594134.319999993</v>
      </c>
      <c r="D122" s="135">
        <f>D47+D48+D100-D106-D109</f>
        <v>5957660.4699999997</v>
      </c>
    </row>
    <row r="126" spans="1:4" x14ac:dyDescent="0.2">
      <c r="B126" s="168" t="s">
        <v>664</v>
      </c>
      <c r="C126" s="167" t="s">
        <v>665</v>
      </c>
      <c r="D126" s="167"/>
    </row>
    <row r="127" spans="1:4" x14ac:dyDescent="0.2">
      <c r="B127" s="169" t="s">
        <v>666</v>
      </c>
      <c r="C127" s="176" t="s">
        <v>668</v>
      </c>
      <c r="D127" s="176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C127:D127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rintOptions gridLines="1"/>
  <pageMargins left="0.70866141732283472" right="0.70866141732283472" top="0.74803149606299213" bottom="0.74803149606299213" header="0.31496062992125984" footer="0.31496062992125984"/>
  <pageSetup scale="7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2024-01-30T17:25:49Z</cp:lastPrinted>
  <dcterms:created xsi:type="dcterms:W3CDTF">2012-12-11T20:36:24Z</dcterms:created>
  <dcterms:modified xsi:type="dcterms:W3CDTF">2024-01-30T17:26:04Z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