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ito\Desktop\OCAMPO\NFORMACION FINANCIERA 4o TRIMESTRE 2023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0" i="1" l="1"/>
  <c r="L130" i="1"/>
  <c r="G130" i="1"/>
  <c r="M129" i="1"/>
  <c r="L129" i="1"/>
  <c r="G129" i="1"/>
  <c r="M128" i="1"/>
  <c r="L128" i="1"/>
  <c r="G128" i="1"/>
  <c r="M127" i="1"/>
  <c r="L127" i="1"/>
  <c r="G127" i="1"/>
  <c r="M126" i="1"/>
  <c r="L126" i="1"/>
  <c r="G126" i="1"/>
  <c r="M125" i="1"/>
  <c r="L125" i="1"/>
  <c r="G125" i="1"/>
  <c r="M124" i="1"/>
  <c r="L124" i="1"/>
  <c r="G124" i="1"/>
  <c r="M123" i="1"/>
  <c r="L123" i="1"/>
  <c r="G123" i="1"/>
  <c r="M122" i="1"/>
  <c r="L122" i="1"/>
  <c r="G122" i="1"/>
  <c r="M121" i="1"/>
  <c r="L121" i="1"/>
  <c r="G121" i="1"/>
  <c r="M120" i="1"/>
  <c r="L120" i="1"/>
  <c r="G120" i="1"/>
  <c r="M119" i="1"/>
  <c r="L119" i="1"/>
  <c r="G119" i="1"/>
  <c r="M118" i="1"/>
  <c r="L118" i="1"/>
  <c r="G118" i="1"/>
  <c r="M117" i="1"/>
  <c r="L117" i="1"/>
  <c r="G117" i="1"/>
  <c r="M116" i="1"/>
  <c r="L116" i="1"/>
  <c r="G116" i="1"/>
  <c r="M115" i="1"/>
  <c r="L115" i="1"/>
  <c r="G115" i="1"/>
  <c r="M114" i="1"/>
  <c r="L114" i="1"/>
  <c r="G114" i="1"/>
  <c r="M113" i="1"/>
  <c r="L113" i="1"/>
  <c r="G113" i="1"/>
  <c r="M112" i="1"/>
  <c r="L112" i="1"/>
  <c r="G112" i="1"/>
  <c r="M111" i="1"/>
  <c r="L111" i="1"/>
  <c r="G111" i="1"/>
  <c r="M110" i="1"/>
  <c r="L110" i="1"/>
  <c r="G110" i="1"/>
  <c r="M109" i="1"/>
  <c r="L109" i="1"/>
  <c r="G109" i="1"/>
  <c r="M108" i="1"/>
  <c r="L108" i="1"/>
  <c r="G108" i="1"/>
  <c r="M107" i="1"/>
  <c r="L107" i="1"/>
  <c r="G107" i="1"/>
  <c r="M106" i="1"/>
  <c r="L106" i="1"/>
  <c r="G106" i="1"/>
  <c r="M105" i="1"/>
  <c r="L105" i="1"/>
  <c r="G105" i="1"/>
  <c r="M104" i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82" i="1" l="1"/>
  <c r="G9" i="1"/>
  <c r="K133" i="1" l="1"/>
  <c r="J133" i="1"/>
  <c r="I133" i="1"/>
  <c r="H133" i="1"/>
  <c r="G133" i="1"/>
  <c r="K77" i="1"/>
  <c r="J77" i="1"/>
  <c r="I77" i="1"/>
  <c r="H77" i="1"/>
  <c r="G77" i="1"/>
  <c r="M133" i="1" l="1"/>
  <c r="M82" i="1"/>
  <c r="M77" i="1"/>
  <c r="M9" i="1"/>
  <c r="K135" i="1"/>
  <c r="I135" i="1"/>
  <c r="H135" i="1"/>
  <c r="J135" i="1"/>
  <c r="G135" i="1"/>
  <c r="L133" i="1"/>
  <c r="L82" i="1"/>
  <c r="L77" i="1"/>
  <c r="L9" i="1"/>
  <c r="L135" i="1" l="1"/>
  <c r="M135" i="1"/>
</calcChain>
</file>

<file path=xl/sharedStrings.xml><?xml version="1.0" encoding="utf-8"?>
<sst xmlns="http://schemas.openxmlformats.org/spreadsheetml/2006/main" count="285" uniqueCount="189">
  <si>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</si>
  <si>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</si>
  <si>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</si>
  <si>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</si>
  <si>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</si>
  <si>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</si>
  <si>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</si>
  <si>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</si>
  <si>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</si>
  <si>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</si>
  <si>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</si>
  <si>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</si>
  <si>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</si>
  <si>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</si>
  <si>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</si>
  <si>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</si>
  <si>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</si>
  <si>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</si>
  <si>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</si>
  <si>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</si>
  <si>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</si>
  <si>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</si>
  <si>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PRESIDENCIA MUNICIPAL</t>
  </si>
  <si>
    <t>EQUIPO DE COMPUTO Y DE TECNOLOGIAS DE LA INFORMAC</t>
  </si>
  <si>
    <t>SIST DE AIRE ACON, CALEFACC Y DE REFR INDUS Y COM</t>
  </si>
  <si>
    <t>E0003</t>
  </si>
  <si>
    <t>REGIDURIA</t>
  </si>
  <si>
    <t>MUEBLES DE OFICINA Y ESTANTERIA</t>
  </si>
  <si>
    <t>EQUIPO DE COMUNICACION Y TELECOMUNICACION</t>
  </si>
  <si>
    <t>TERRENOS</t>
  </si>
  <si>
    <t>E0004</t>
  </si>
  <si>
    <t>SECRETARIA DEL H AYUNTAMIENTO</t>
  </si>
  <si>
    <t>OTROS MOBILIARIOS Y EQUIPOS DE ADMINISTRACION</t>
  </si>
  <si>
    <t>E0008</t>
  </si>
  <si>
    <t>CATASTRO E IMPUESTOS INMOBILIARIOS</t>
  </si>
  <si>
    <t>VEHICULOS Y EQUIPO TERRESTRE</t>
  </si>
  <si>
    <t>MAQUINARIA Y EQUIPO INDUSTRIAL</t>
  </si>
  <si>
    <t>EQ DE GENERACION ELECTRICA, APARATOS Y ACCES ELECT</t>
  </si>
  <si>
    <t>HERRAMIENTAS Y MAQUINAS-HERRAMIENTA</t>
  </si>
  <si>
    <t>OTROS EQUIPOS</t>
  </si>
  <si>
    <t>E0009</t>
  </si>
  <si>
    <t>AGUA POTABLE Y ALCANTARILLADO</t>
  </si>
  <si>
    <t>CAMARAS FOTOGRAFICAS Y DE VIDEO</t>
  </si>
  <si>
    <t>E0010</t>
  </si>
  <si>
    <t>ACTUALIZACION Y PROMOCION DEL ATLAS DE RIESGO</t>
  </si>
  <si>
    <t>EQUIPO DE DEFENSA Y SEGURIDAD</t>
  </si>
  <si>
    <t>E0012</t>
  </si>
  <si>
    <t>PROTECCION CIVIL</t>
  </si>
  <si>
    <t>MAQUINARIA Y EQUIPO DE CONSTRUCCION</t>
  </si>
  <si>
    <t>E0016</t>
  </si>
  <si>
    <t>SERVICIOS PUBLICOS</t>
  </si>
  <si>
    <t>E0017</t>
  </si>
  <si>
    <t>LIMPIA MUNICIPAL</t>
  </si>
  <si>
    <t>E0019</t>
  </si>
  <si>
    <t>MERCADO</t>
  </si>
  <si>
    <t>E0020</t>
  </si>
  <si>
    <t>RASTRO</t>
  </si>
  <si>
    <t>E0021</t>
  </si>
  <si>
    <t>PANTEONES</t>
  </si>
  <si>
    <t>E0022</t>
  </si>
  <si>
    <t>ALUMBRADO</t>
  </si>
  <si>
    <t>MAQUINARIA Y EQUIPO AGROPECUARIO</t>
  </si>
  <si>
    <t>E0023</t>
  </si>
  <si>
    <t>DESARROLLO SOCIAL</t>
  </si>
  <si>
    <t>E0024</t>
  </si>
  <si>
    <t>PROMOCION SOCIAL</t>
  </si>
  <si>
    <t>EQUIPOS Y APARATOS AUDIOVISUALES</t>
  </si>
  <si>
    <t>E0026</t>
  </si>
  <si>
    <t>DESARROLLO RURAL</t>
  </si>
  <si>
    <t>E0028</t>
  </si>
  <si>
    <t>COMUNICACION SOCIAL E INFORMATICA</t>
  </si>
  <si>
    <t>OTRO MOBILIARIO Y EQUIPO EDUCACIONAL Y RECREATIVO</t>
  </si>
  <si>
    <t>E0029</t>
  </si>
  <si>
    <t>UNIDAD DE ACCESO A LA INFORMACION PUBLICA</t>
  </si>
  <si>
    <t>E0031</t>
  </si>
  <si>
    <t>COMUDAJ</t>
  </si>
  <si>
    <t>K0001</t>
  </si>
  <si>
    <t>PROGRAMA DE ELECTRIFICACION VARIAS LOCALID</t>
  </si>
  <si>
    <t>SOFTWARE</t>
  </si>
  <si>
    <t>M0001</t>
  </si>
  <si>
    <t>MANEJO TRASPARENTE DE LAS FINANZAS PUBLICAS</t>
  </si>
  <si>
    <t>M0002</t>
  </si>
  <si>
    <t>ACTUALIZACION CATASTRAL</t>
  </si>
  <si>
    <t>M0003</t>
  </si>
  <si>
    <t>ADMINISTRACION CONFIABLE DE LOS RECURSOS HUMANOS</t>
  </si>
  <si>
    <t>M0004</t>
  </si>
  <si>
    <t>EFICIENCIA EN ADQUISICIONES Y SUMINISTROS MPALES</t>
  </si>
  <si>
    <t>O0002</t>
  </si>
  <si>
    <t>CONTROLES INTERNOS PARA COMBATIR LA CORRUPCION</t>
  </si>
  <si>
    <t>P0001</t>
  </si>
  <si>
    <t>PLANEACION ESTRATEGICA</t>
  </si>
  <si>
    <t>P0002</t>
  </si>
  <si>
    <t>PLANEACION DE CRECIMIENTO URBANO MUNICIPAL</t>
  </si>
  <si>
    <t>S0391</t>
  </si>
  <si>
    <t>TALLERES CULTURALES EN COMUNIDADES IMPARTIDOS 2023</t>
  </si>
  <si>
    <t>DIV DE TERRENOS Y CONSTR DE OBRAS DE URBANIZACION</t>
  </si>
  <si>
    <t>S0348</t>
  </si>
  <si>
    <t>PLANTA TRATAMIENTO AGUAS RESIDUALES LOC EL</t>
  </si>
  <si>
    <t>S0351</t>
  </si>
  <si>
    <t>CONST PAV CONCRETO LOC LA ESCONDIDA CALLE</t>
  </si>
  <si>
    <t>S0352</t>
  </si>
  <si>
    <t>CONST DE PAVIMENTACION CON CONCRETO LOC LA</t>
  </si>
  <si>
    <t>S0353</t>
  </si>
  <si>
    <t>"CONST PAV CONCRETO LOC EL POTRERO, GUILLE</t>
  </si>
  <si>
    <t>S0376</t>
  </si>
  <si>
    <t>PROGRAMA FOAM 2022</t>
  </si>
  <si>
    <t>S0380</t>
  </si>
  <si>
    <t>CONST PAV LOC LAS TROJES C EMILIANO ZAPATA</t>
  </si>
  <si>
    <t>S0393</t>
  </si>
  <si>
    <t>CONST ELECT LOC SANTA REGINA C VENECIA Y F</t>
  </si>
  <si>
    <t>CONS D OBRS P EL ABS DE AGUA, PETRO, GS, ELE Y TEL</t>
  </si>
  <si>
    <t>S0394</t>
  </si>
  <si>
    <t>CONST TANQUE ELEVADO DE AGUA DE 100 M3 MEZ</t>
  </si>
  <si>
    <t>S0396</t>
  </si>
  <si>
    <t>CONST DE PAV CONCRETO HIDRAULICO LA TINAJA</t>
  </si>
  <si>
    <t>S0397</t>
  </si>
  <si>
    <t>CONST PAV CONCRETO HIDAULICO EL PAJARO C A</t>
  </si>
  <si>
    <t>S0398</t>
  </si>
  <si>
    <t>CONSTRUCCION  DE GLORIETA EN LA ESCONDIDA</t>
  </si>
  <si>
    <t>S0399</t>
  </si>
  <si>
    <t>CONST PAV CONCRETO HIDRAULICO SAN PEDRO DE</t>
  </si>
  <si>
    <t>S0400</t>
  </si>
  <si>
    <t>CONST PAV CONCRETO HIDRAULICO FRACC SAN AN</t>
  </si>
  <si>
    <t>S0401</t>
  </si>
  <si>
    <t>CONST PAV CONCRETO HIDRAULICO LOC SANTA BA</t>
  </si>
  <si>
    <t>S0403</t>
  </si>
  <si>
    <t>CONST PAV CONCRETO HIDRAULICO INTERIOR DEP</t>
  </si>
  <si>
    <t>S0404</t>
  </si>
  <si>
    <t>ALUMBRADO DE CANCHA DE FUTBOL 7 DE PRACTIC</t>
  </si>
  <si>
    <t>S0406</t>
  </si>
  <si>
    <t>REHABILITACION CAMINO RURAL STA BARBARA A</t>
  </si>
  <si>
    <t>CONSTRUCCION DE VIAS DE COMUNICACION</t>
  </si>
  <si>
    <t>S0407</t>
  </si>
  <si>
    <t>REHABILITACION CAMINO RURAL IBARRA A SAN J</t>
  </si>
  <si>
    <t>S0408</t>
  </si>
  <si>
    <t>REHA CAMINO RURAL ACCESO CARMEN DEL NORTE</t>
  </si>
  <si>
    <t>S0409</t>
  </si>
  <si>
    <t>REHA PARROQUIA SAN JUAN BAUTISTA CUPULA Y</t>
  </si>
  <si>
    <t>EDIFICACION NO HABITACIONAL</t>
  </si>
  <si>
    <t>S0411</t>
  </si>
  <si>
    <t>EQUIPAMIENTO DE VIVIENDA CON CALENTADOR SO</t>
  </si>
  <si>
    <t>S0412</t>
  </si>
  <si>
    <t>CONST DE CUARTOS DORMITORIOS EN LOC DEL MU</t>
  </si>
  <si>
    <t>EDIFICACION HABITACIONAL</t>
  </si>
  <si>
    <t>S0413</t>
  </si>
  <si>
    <t>CONT DE TECHO FIRME EN LOC DEL MUNICIPIO</t>
  </si>
  <si>
    <t>S0414</t>
  </si>
  <si>
    <t>CONST PAV CONCRETO HIDRAULICO LA TINAJA 2D</t>
  </si>
  <si>
    <t>S0415</t>
  </si>
  <si>
    <t>FORTALECIMIENTO DEL CENTRO RECREATIVO EL S</t>
  </si>
  <si>
    <t>S0416</t>
  </si>
  <si>
    <t>AMPL CASA DE LA CULTURA SOCORRO ARANDA OCA</t>
  </si>
  <si>
    <t>S0426</t>
  </si>
  <si>
    <t>ELECTRIFICACION LAS TROJES BRECHA SANTA BA</t>
  </si>
  <si>
    <t>S0427</t>
  </si>
  <si>
    <t>ELECTRIFICACION EL PUERQUITO CALLE CAMINO</t>
  </si>
  <si>
    <t>S0428</t>
  </si>
  <si>
    <t>ELECTRIFICACION EN OCAMPO CARR FEDERAL 51</t>
  </si>
  <si>
    <t>S0429</t>
  </si>
  <si>
    <t>ELEC OCAMPO COL SN JUAN BOSCO CALLE GRANJA</t>
  </si>
  <si>
    <t>S0430</t>
  </si>
  <si>
    <t>ELEC SN JOSE DEL CARMEN DEL SUR CALLE LOMA</t>
  </si>
  <si>
    <t>S0431</t>
  </si>
  <si>
    <t>ELEC PUERTA DE LA AGUILILLA PRIV MIGUEL HI</t>
  </si>
  <si>
    <t>S0432</t>
  </si>
  <si>
    <t>CONST SISTEMA AGUA ENTUBADA EL MEZQUITE</t>
  </si>
  <si>
    <t>S0433</t>
  </si>
  <si>
    <t>CONST PAV COL SN JUAN BOSCO CALLE SN MARTI</t>
  </si>
  <si>
    <t>S0434</t>
  </si>
  <si>
    <t>REHAB CAMINO RURAL ACCESO SAN FRANCISCO 3</t>
  </si>
  <si>
    <t>S0435</t>
  </si>
  <si>
    <t>REHAB DRENAJE LA ESCONDIDA CALLE JOSEFA OR</t>
  </si>
  <si>
    <t>S0436</t>
  </si>
  <si>
    <t>AMPLIACION DRENAJE LAS TROJES CALLE LOPEZ</t>
  </si>
  <si>
    <t>S0437</t>
  </si>
  <si>
    <t>PAV OCAMPO COL CENTRO CALLE JUAN TORRES</t>
  </si>
  <si>
    <t>S0438</t>
  </si>
  <si>
    <t>PAV OCAMPO COL CENTRO CALLE ALLENDE</t>
  </si>
  <si>
    <t>S0439</t>
  </si>
  <si>
    <t>PAV FRACCIONAMIENTO ACCESO SAN ANTONIO 2DA</t>
  </si>
  <si>
    <t>S0440</t>
  </si>
  <si>
    <t>PAV OCAMPO COL INDEPENDENCIA CALLES CALZAD</t>
  </si>
  <si>
    <t>S0447</t>
  </si>
  <si>
    <t>PROGRAMA BIENESTAR E IGUALDAD DE LAS MUJER</t>
  </si>
  <si>
    <t>S0448</t>
  </si>
  <si>
    <t>S0449</t>
  </si>
  <si>
    <t>S0450</t>
  </si>
  <si>
    <t>PAV SANTA BARBARA CALLE PROLONGACION PLAZA DE</t>
  </si>
  <si>
    <t>Municipio de Ocampo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</si>
</sst>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7"/>
  <sheetViews>
    <sheetView tabSelected="1" workbookViewId="0">
      <selection activeCell="K12" sqref="K1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8" width="11.7109375" style="1" bestFit="1" customWidth="1"/>
    <col min="9" max="9" width="15.7109375" style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188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>+H9</f>
        <v>10000</v>
      </c>
      <c r="H9" s="36">
        <v>10000</v>
      </c>
      <c r="I9" s="36">
        <v>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5640</v>
      </c>
      <c r="F10" s="30" t="s">
        <v>24</v>
      </c>
      <c r="G10" s="35">
        <f>+H10</f>
        <v>0</v>
      </c>
      <c r="H10" s="36">
        <v>0</v>
      </c>
      <c r="I10" s="36">
        <v>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 t="s">
        <v>25</v>
      </c>
      <c r="C11" s="33"/>
      <c r="D11" s="34" t="s">
        <v>26</v>
      </c>
      <c r="E11" s="29">
        <v>5110</v>
      </c>
      <c r="F11" s="30" t="s">
        <v>27</v>
      </c>
      <c r="G11" s="35">
        <f>+H11</f>
        <v>12000</v>
      </c>
      <c r="H11" s="36">
        <v>12000</v>
      </c>
      <c r="I11" s="36">
        <v>7950</v>
      </c>
      <c r="J11" s="36">
        <v>7950</v>
      </c>
      <c r="K11" s="36">
        <v>7950</v>
      </c>
      <c r="L11" s="37">
        <f>IFERROR(K11/H11,0)</f>
        <v>0.66249999999999998</v>
      </c>
      <c r="M11" s="38">
        <f>IFERROR(K11/I11,0)</f>
        <v>1</v>
      </c>
    </row>
    <row r="12" spans="2:13" ht="22.5" x14ac:dyDescent="0.2">
      <c r="B12" s="32"/>
      <c r="C12" s="33"/>
      <c r="D12" s="34"/>
      <c r="E12" s="29">
        <v>5150</v>
      </c>
      <c r="F12" s="30" t="s">
        <v>23</v>
      </c>
      <c r="G12" s="35">
        <f>+H12</f>
        <v>20000</v>
      </c>
      <c r="H12" s="36">
        <v>20000</v>
      </c>
      <c r="I12" s="36">
        <v>20000</v>
      </c>
      <c r="J12" s="36">
        <v>0</v>
      </c>
      <c r="K12" s="36">
        <v>19300</v>
      </c>
      <c r="L12" s="37">
        <f>IFERROR(K12/H12,0)</f>
        <v>0.96499999999999997</v>
      </c>
      <c r="M12" s="38">
        <f>IFERROR(K12/I12,0)</f>
        <v>0.96499999999999997</v>
      </c>
    </row>
    <row r="13" spans="2:13" x14ac:dyDescent="0.2">
      <c r="B13" s="32"/>
      <c r="C13" s="33"/>
      <c r="D13" s="34"/>
      <c r="E13" s="29">
        <v>5650</v>
      </c>
      <c r="F13" s="30" t="s">
        <v>28</v>
      </c>
      <c r="G13" s="35">
        <f>+H13</f>
        <v>10000</v>
      </c>
      <c r="H13" s="36">
        <v>10000</v>
      </c>
      <c r="I13" s="36">
        <v>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5810</v>
      </c>
      <c r="F14" s="30" t="s">
        <v>29</v>
      </c>
      <c r="G14" s="35">
        <f>+H14</f>
        <v>0</v>
      </c>
      <c r="H14" s="36">
        <v>0</v>
      </c>
      <c r="I14" s="36">
        <v>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ht="22.5" x14ac:dyDescent="0.2">
      <c r="B15" s="32" t="s">
        <v>30</v>
      </c>
      <c r="C15" s="33"/>
      <c r="D15" s="34" t="s">
        <v>31</v>
      </c>
      <c r="E15" s="29">
        <v>5150</v>
      </c>
      <c r="F15" s="30" t="s">
        <v>23</v>
      </c>
      <c r="G15" s="35">
        <f>+H15</f>
        <v>15000</v>
      </c>
      <c r="H15" s="36">
        <v>15000</v>
      </c>
      <c r="I15" s="36">
        <v>20068.810000000001</v>
      </c>
      <c r="J15" s="36">
        <v>20068.810000000001</v>
      </c>
      <c r="K15" s="36">
        <v>12468.81</v>
      </c>
      <c r="L15" s="37">
        <f>IFERROR(K15/H15,0)</f>
        <v>0.83125399999999994</v>
      </c>
      <c r="M15" s="38">
        <f>IFERROR(K15/I15,0)</f>
        <v>0.62130290734727167</v>
      </c>
    </row>
    <row r="16" spans="2:13" x14ac:dyDescent="0.2">
      <c r="B16" s="32"/>
      <c r="C16" s="33"/>
      <c r="D16" s="34"/>
      <c r="E16" s="29">
        <v>5190</v>
      </c>
      <c r="F16" s="30" t="s">
        <v>32</v>
      </c>
      <c r="G16" s="35">
        <f>+H16</f>
        <v>8000</v>
      </c>
      <c r="H16" s="36">
        <v>8000</v>
      </c>
      <c r="I16" s="36">
        <v>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/>
      <c r="C17" s="33"/>
      <c r="D17" s="34"/>
      <c r="E17" s="29">
        <v>5640</v>
      </c>
      <c r="F17" s="30" t="s">
        <v>24</v>
      </c>
      <c r="G17" s="35">
        <f>+H17</f>
        <v>0</v>
      </c>
      <c r="H17" s="36">
        <v>0</v>
      </c>
      <c r="I17" s="36">
        <v>8500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ht="22.5" x14ac:dyDescent="0.2">
      <c r="B18" s="32" t="s">
        <v>33</v>
      </c>
      <c r="C18" s="33"/>
      <c r="D18" s="34" t="s">
        <v>34</v>
      </c>
      <c r="E18" s="29">
        <v>5150</v>
      </c>
      <c r="F18" s="30" t="s">
        <v>23</v>
      </c>
      <c r="G18" s="35">
        <f>+H18</f>
        <v>25000</v>
      </c>
      <c r="H18" s="36">
        <v>25000</v>
      </c>
      <c r="I18" s="36">
        <v>23950</v>
      </c>
      <c r="J18" s="36">
        <v>0</v>
      </c>
      <c r="K18" s="36">
        <v>23950</v>
      </c>
      <c r="L18" s="37">
        <f>IFERROR(K18/H18,0)</f>
        <v>0.95799999999999996</v>
      </c>
      <c r="M18" s="38">
        <f>IFERROR(K18/I18,0)</f>
        <v>1</v>
      </c>
    </row>
    <row r="19" spans="2:13" x14ac:dyDescent="0.2">
      <c r="B19" s="32"/>
      <c r="C19" s="33"/>
      <c r="D19" s="34"/>
      <c r="E19" s="29">
        <v>5410</v>
      </c>
      <c r="F19" s="30" t="s">
        <v>35</v>
      </c>
      <c r="G19" s="35">
        <f>+H19</f>
        <v>0</v>
      </c>
      <c r="H19" s="36">
        <v>0</v>
      </c>
      <c r="I19" s="36">
        <v>2020000</v>
      </c>
      <c r="J19" s="36">
        <v>2020000</v>
      </c>
      <c r="K19" s="36">
        <v>2020000</v>
      </c>
      <c r="L19" s="37">
        <f>IFERROR(K19/H19,0)</f>
        <v>0</v>
      </c>
      <c r="M19" s="38">
        <f>IFERROR(K19/I19,0)</f>
        <v>1</v>
      </c>
    </row>
    <row r="20" spans="2:13" x14ac:dyDescent="0.2">
      <c r="B20" s="32"/>
      <c r="C20" s="33"/>
      <c r="D20" s="34"/>
      <c r="E20" s="29">
        <v>5620</v>
      </c>
      <c r="F20" s="30" t="s">
        <v>36</v>
      </c>
      <c r="G20" s="35">
        <f>+H20</f>
        <v>100000</v>
      </c>
      <c r="H20" s="36">
        <v>100000</v>
      </c>
      <c r="I20" s="36">
        <v>500000</v>
      </c>
      <c r="J20" s="36">
        <v>371252.69</v>
      </c>
      <c r="K20" s="36">
        <v>499419.7</v>
      </c>
      <c r="L20" s="37">
        <f>IFERROR(K20/H20,0)</f>
        <v>4.9941969999999998</v>
      </c>
      <c r="M20" s="38">
        <f>IFERROR(K20/I20,0)</f>
        <v>0.99883940000000004</v>
      </c>
    </row>
    <row r="21" spans="2:13" ht="22.5" x14ac:dyDescent="0.2">
      <c r="B21" s="32"/>
      <c r="C21" s="33"/>
      <c r="D21" s="34"/>
      <c r="E21" s="29">
        <v>5660</v>
      </c>
      <c r="F21" s="30" t="s">
        <v>37</v>
      </c>
      <c r="G21" s="35">
        <f>+H21</f>
        <v>80000</v>
      </c>
      <c r="H21" s="36">
        <v>80000</v>
      </c>
      <c r="I21" s="36">
        <v>52000</v>
      </c>
      <c r="J21" s="36">
        <v>49197.04</v>
      </c>
      <c r="K21" s="36">
        <v>31652.04</v>
      </c>
      <c r="L21" s="37">
        <f>IFERROR(K21/H21,0)</f>
        <v>0.39565050000000002</v>
      </c>
      <c r="M21" s="38">
        <f>IFERROR(K21/I21,0)</f>
        <v>0.60869307692307695</v>
      </c>
    </row>
    <row r="22" spans="2:13" x14ac:dyDescent="0.2">
      <c r="B22" s="32"/>
      <c r="C22" s="33"/>
      <c r="D22" s="34"/>
      <c r="E22" s="29">
        <v>5670</v>
      </c>
      <c r="F22" s="30" t="s">
        <v>38</v>
      </c>
      <c r="G22" s="35">
        <f>+H22</f>
        <v>80000</v>
      </c>
      <c r="H22" s="36">
        <v>80000</v>
      </c>
      <c r="I22" s="36">
        <v>96977.16</v>
      </c>
      <c r="J22" s="36">
        <v>96977.16</v>
      </c>
      <c r="K22" s="36">
        <v>96977.16</v>
      </c>
      <c r="L22" s="37">
        <f>IFERROR(K22/H22,0)</f>
        <v>1.2122145</v>
      </c>
      <c r="M22" s="38">
        <f>IFERROR(K22/I22,0)</f>
        <v>1</v>
      </c>
    </row>
    <row r="23" spans="2:13" x14ac:dyDescent="0.2">
      <c r="B23" s="32"/>
      <c r="C23" s="33"/>
      <c r="D23" s="34"/>
      <c r="E23" s="29">
        <v>5690</v>
      </c>
      <c r="F23" s="30" t="s">
        <v>39</v>
      </c>
      <c r="G23" s="35">
        <f>+H23</f>
        <v>0</v>
      </c>
      <c r="H23" s="36">
        <v>0</v>
      </c>
      <c r="I23" s="36">
        <v>9600</v>
      </c>
      <c r="J23" s="36">
        <v>9561.1</v>
      </c>
      <c r="K23" s="36">
        <v>9561.1</v>
      </c>
      <c r="L23" s="37">
        <f>IFERROR(K23/H23,0)</f>
        <v>0</v>
      </c>
      <c r="M23" s="38">
        <f>IFERROR(K23/I23,0)</f>
        <v>0.99594791666666671</v>
      </c>
    </row>
    <row r="24" spans="2:13" x14ac:dyDescent="0.2">
      <c r="B24" s="32"/>
      <c r="C24" s="33"/>
      <c r="D24" s="34"/>
      <c r="E24" s="29">
        <v>5810</v>
      </c>
      <c r="F24" s="30" t="s">
        <v>29</v>
      </c>
      <c r="G24" s="35">
        <f>+H24</f>
        <v>0</v>
      </c>
      <c r="H24" s="36">
        <v>0</v>
      </c>
      <c r="I24" s="36">
        <v>10000</v>
      </c>
      <c r="J24" s="36">
        <v>0</v>
      </c>
      <c r="K24" s="36">
        <v>10000</v>
      </c>
      <c r="L24" s="37">
        <f>IFERROR(K24/H24,0)</f>
        <v>0</v>
      </c>
      <c r="M24" s="38">
        <f>IFERROR(K24/I24,0)</f>
        <v>1</v>
      </c>
    </row>
    <row r="25" spans="2:13" ht="22.5" x14ac:dyDescent="0.2">
      <c r="B25" s="32" t="s">
        <v>40</v>
      </c>
      <c r="C25" s="33"/>
      <c r="D25" s="34" t="s">
        <v>41</v>
      </c>
      <c r="E25" s="29">
        <v>5150</v>
      </c>
      <c r="F25" s="30" t="s">
        <v>23</v>
      </c>
      <c r="G25" s="35">
        <f>+H25</f>
        <v>0</v>
      </c>
      <c r="H25" s="36">
        <v>0</v>
      </c>
      <c r="I25" s="36">
        <v>24700</v>
      </c>
      <c r="J25" s="36">
        <v>24700</v>
      </c>
      <c r="K25" s="36">
        <v>24700</v>
      </c>
      <c r="L25" s="37">
        <f>IFERROR(K25/H25,0)</f>
        <v>0</v>
      </c>
      <c r="M25" s="38">
        <f>IFERROR(K25/I25,0)</f>
        <v>1</v>
      </c>
    </row>
    <row r="26" spans="2:13" x14ac:dyDescent="0.2">
      <c r="B26" s="32"/>
      <c r="C26" s="33"/>
      <c r="D26" s="34"/>
      <c r="E26" s="29">
        <v>5230</v>
      </c>
      <c r="F26" s="30" t="s">
        <v>42</v>
      </c>
      <c r="G26" s="35">
        <f>+H26</f>
        <v>0</v>
      </c>
      <c r="H26" s="36">
        <v>0</v>
      </c>
      <c r="I26" s="36">
        <v>9775.36</v>
      </c>
      <c r="J26" s="36">
        <v>9775.36</v>
      </c>
      <c r="K26" s="36">
        <v>9775.36</v>
      </c>
      <c r="L26" s="37">
        <f>IFERROR(K26/H26,0)</f>
        <v>0</v>
      </c>
      <c r="M26" s="38">
        <f>IFERROR(K26/I26,0)</f>
        <v>1</v>
      </c>
    </row>
    <row r="27" spans="2:13" ht="22.5" x14ac:dyDescent="0.2">
      <c r="B27" s="32"/>
      <c r="C27" s="33"/>
      <c r="D27" s="34"/>
      <c r="E27" s="29">
        <v>5660</v>
      </c>
      <c r="F27" s="30" t="s">
        <v>37</v>
      </c>
      <c r="G27" s="35">
        <f>+H27</f>
        <v>300000</v>
      </c>
      <c r="H27" s="36">
        <v>300000</v>
      </c>
      <c r="I27" s="36">
        <v>0</v>
      </c>
      <c r="J27" s="36">
        <v>0</v>
      </c>
      <c r="K27" s="36">
        <v>0</v>
      </c>
      <c r="L27" s="37">
        <f>IFERROR(K27/H27,0)</f>
        <v>0</v>
      </c>
      <c r="M27" s="38">
        <f>IFERROR(K27/I27,0)</f>
        <v>0</v>
      </c>
    </row>
    <row r="28" spans="2:13" ht="22.5" x14ac:dyDescent="0.2">
      <c r="B28" s="32" t="s">
        <v>43</v>
      </c>
      <c r="C28" s="33"/>
      <c r="D28" s="34" t="s">
        <v>44</v>
      </c>
      <c r="E28" s="29">
        <v>5150</v>
      </c>
      <c r="F28" s="30" t="s">
        <v>23</v>
      </c>
      <c r="G28" s="35">
        <f>+H28</f>
        <v>15000</v>
      </c>
      <c r="H28" s="36">
        <v>15000</v>
      </c>
      <c r="I28" s="36">
        <v>40150</v>
      </c>
      <c r="J28" s="36">
        <v>25150</v>
      </c>
      <c r="K28" s="36">
        <v>37320</v>
      </c>
      <c r="L28" s="37">
        <f>IFERROR(K28/H28,0)</f>
        <v>2.488</v>
      </c>
      <c r="M28" s="38">
        <f>IFERROR(K28/I28,0)</f>
        <v>0.92951432129514322</v>
      </c>
    </row>
    <row r="29" spans="2:13" x14ac:dyDescent="0.2">
      <c r="B29" s="32"/>
      <c r="C29" s="33"/>
      <c r="D29" s="34"/>
      <c r="E29" s="29">
        <v>5510</v>
      </c>
      <c r="F29" s="30" t="s">
        <v>45</v>
      </c>
      <c r="G29" s="35">
        <f>+H29</f>
        <v>0</v>
      </c>
      <c r="H29" s="36">
        <v>0</v>
      </c>
      <c r="I29" s="36">
        <v>82000</v>
      </c>
      <c r="J29" s="36">
        <v>0</v>
      </c>
      <c r="K29" s="36">
        <v>81191.88</v>
      </c>
      <c r="L29" s="37">
        <f>IFERROR(K29/H29,0)</f>
        <v>0</v>
      </c>
      <c r="M29" s="38">
        <f>IFERROR(K29/I29,0)</f>
        <v>0.9901448780487806</v>
      </c>
    </row>
    <row r="30" spans="2:13" x14ac:dyDescent="0.2">
      <c r="B30" s="32"/>
      <c r="C30" s="33"/>
      <c r="D30" s="34"/>
      <c r="E30" s="29">
        <v>5650</v>
      </c>
      <c r="F30" s="30" t="s">
        <v>28</v>
      </c>
      <c r="G30" s="35">
        <f>+H30</f>
        <v>84000</v>
      </c>
      <c r="H30" s="36">
        <v>84000</v>
      </c>
      <c r="I30" s="36">
        <v>360000</v>
      </c>
      <c r="J30" s="36">
        <v>359250</v>
      </c>
      <c r="K30" s="36">
        <v>359250</v>
      </c>
      <c r="L30" s="37">
        <f>IFERROR(K30/H30,0)</f>
        <v>4.2767857142857144</v>
      </c>
      <c r="M30" s="38">
        <f>IFERROR(K30/I30,0)</f>
        <v>0.99791666666666667</v>
      </c>
    </row>
    <row r="31" spans="2:13" ht="22.5" x14ac:dyDescent="0.2">
      <c r="B31" s="32" t="s">
        <v>46</v>
      </c>
      <c r="C31" s="33"/>
      <c r="D31" s="34" t="s">
        <v>47</v>
      </c>
      <c r="E31" s="29">
        <v>5150</v>
      </c>
      <c r="F31" s="30" t="s">
        <v>23</v>
      </c>
      <c r="G31" s="35">
        <f>+H31</f>
        <v>20000</v>
      </c>
      <c r="H31" s="36">
        <v>20000</v>
      </c>
      <c r="I31" s="36">
        <v>0</v>
      </c>
      <c r="J31" s="36">
        <v>0</v>
      </c>
      <c r="K31" s="36">
        <v>0</v>
      </c>
      <c r="L31" s="37">
        <f>IFERROR(K31/H31,0)</f>
        <v>0</v>
      </c>
      <c r="M31" s="38">
        <f>IFERROR(K31/I31,0)</f>
        <v>0</v>
      </c>
    </row>
    <row r="32" spans="2:13" x14ac:dyDescent="0.2">
      <c r="B32" s="32"/>
      <c r="C32" s="33"/>
      <c r="D32" s="34"/>
      <c r="E32" s="29">
        <v>5630</v>
      </c>
      <c r="F32" s="30" t="s">
        <v>48</v>
      </c>
      <c r="G32" s="35">
        <f>+H32</f>
        <v>0</v>
      </c>
      <c r="H32" s="36">
        <v>0</v>
      </c>
      <c r="I32" s="36">
        <v>2097076.69</v>
      </c>
      <c r="J32" s="36">
        <v>2097076.69</v>
      </c>
      <c r="K32" s="36">
        <v>2097076.69</v>
      </c>
      <c r="L32" s="37">
        <f>IFERROR(K32/H32,0)</f>
        <v>0</v>
      </c>
      <c r="M32" s="38">
        <f>IFERROR(K32/I32,0)</f>
        <v>1</v>
      </c>
    </row>
    <row r="33" spans="2:13" x14ac:dyDescent="0.2">
      <c r="B33" s="32"/>
      <c r="C33" s="33"/>
      <c r="D33" s="34"/>
      <c r="E33" s="29">
        <v>5670</v>
      </c>
      <c r="F33" s="30" t="s">
        <v>38</v>
      </c>
      <c r="G33" s="35">
        <f>+H33</f>
        <v>0</v>
      </c>
      <c r="H33" s="36">
        <v>0</v>
      </c>
      <c r="I33" s="36">
        <v>8287</v>
      </c>
      <c r="J33" s="36">
        <v>8287</v>
      </c>
      <c r="K33" s="36">
        <v>8287</v>
      </c>
      <c r="L33" s="37">
        <f>IFERROR(K33/H33,0)</f>
        <v>0</v>
      </c>
      <c r="M33" s="38">
        <f>IFERROR(K33/I33,0)</f>
        <v>1</v>
      </c>
    </row>
    <row r="34" spans="2:13" x14ac:dyDescent="0.2">
      <c r="B34" s="32" t="s">
        <v>49</v>
      </c>
      <c r="C34" s="33"/>
      <c r="D34" s="34" t="s">
        <v>50</v>
      </c>
      <c r="E34" s="29">
        <v>5620</v>
      </c>
      <c r="F34" s="30" t="s">
        <v>36</v>
      </c>
      <c r="G34" s="35">
        <f>+H34</f>
        <v>847600</v>
      </c>
      <c r="H34" s="36">
        <v>847600</v>
      </c>
      <c r="I34" s="36">
        <v>177039.2</v>
      </c>
      <c r="J34" s="36">
        <v>177039.2</v>
      </c>
      <c r="K34" s="36">
        <v>177039.2</v>
      </c>
      <c r="L34" s="37">
        <f>IFERROR(K34/H34,0)</f>
        <v>0.2088711656441718</v>
      </c>
      <c r="M34" s="38">
        <f>IFERROR(K34/I34,0)</f>
        <v>1</v>
      </c>
    </row>
    <row r="35" spans="2:13" x14ac:dyDescent="0.2">
      <c r="B35" s="32" t="s">
        <v>51</v>
      </c>
      <c r="C35" s="33"/>
      <c r="D35" s="34" t="s">
        <v>52</v>
      </c>
      <c r="E35" s="29">
        <v>5670</v>
      </c>
      <c r="F35" s="30" t="s">
        <v>38</v>
      </c>
      <c r="G35" s="35">
        <f>+H35</f>
        <v>60000</v>
      </c>
      <c r="H35" s="36">
        <v>60000</v>
      </c>
      <c r="I35" s="36">
        <v>20000</v>
      </c>
      <c r="J35" s="36">
        <v>0</v>
      </c>
      <c r="K35" s="36">
        <v>0</v>
      </c>
      <c r="L35" s="37">
        <f>IFERROR(K35/H35,0)</f>
        <v>0</v>
      </c>
      <c r="M35" s="38">
        <f>IFERROR(K35/I35,0)</f>
        <v>0</v>
      </c>
    </row>
    <row r="36" spans="2:13" x14ac:dyDescent="0.2">
      <c r="B36" s="32" t="s">
        <v>53</v>
      </c>
      <c r="C36" s="33"/>
      <c r="D36" s="34" t="s">
        <v>54</v>
      </c>
      <c r="E36" s="29">
        <v>5670</v>
      </c>
      <c r="F36" s="30" t="s">
        <v>38</v>
      </c>
      <c r="G36" s="35">
        <f>+H36</f>
        <v>44000</v>
      </c>
      <c r="H36" s="36">
        <v>44000</v>
      </c>
      <c r="I36" s="36">
        <v>52900</v>
      </c>
      <c r="J36" s="36">
        <v>20150</v>
      </c>
      <c r="K36" s="36">
        <v>20150</v>
      </c>
      <c r="L36" s="37">
        <f>IFERROR(K36/H36,0)</f>
        <v>0.45795454545454545</v>
      </c>
      <c r="M36" s="38">
        <f>IFERROR(K36/I36,0)</f>
        <v>0.38090737240075612</v>
      </c>
    </row>
    <row r="37" spans="2:13" ht="22.5" x14ac:dyDescent="0.2">
      <c r="B37" s="32" t="s">
        <v>55</v>
      </c>
      <c r="C37" s="33"/>
      <c r="D37" s="34" t="s">
        <v>56</v>
      </c>
      <c r="E37" s="29">
        <v>5150</v>
      </c>
      <c r="F37" s="30" t="s">
        <v>23</v>
      </c>
      <c r="G37" s="35">
        <f>+H37</f>
        <v>10000</v>
      </c>
      <c r="H37" s="36">
        <v>10000</v>
      </c>
      <c r="I37" s="36">
        <v>11000</v>
      </c>
      <c r="J37" s="36">
        <v>0</v>
      </c>
      <c r="K37" s="36">
        <v>11000</v>
      </c>
      <c r="L37" s="37">
        <f>IFERROR(K37/H37,0)</f>
        <v>1.1000000000000001</v>
      </c>
      <c r="M37" s="38">
        <f>IFERROR(K37/I37,0)</f>
        <v>1</v>
      </c>
    </row>
    <row r="38" spans="2:13" ht="22.5" x14ac:dyDescent="0.2">
      <c r="B38" s="32" t="s">
        <v>57</v>
      </c>
      <c r="C38" s="33"/>
      <c r="D38" s="34" t="s">
        <v>58</v>
      </c>
      <c r="E38" s="29">
        <v>5150</v>
      </c>
      <c r="F38" s="30" t="s">
        <v>23</v>
      </c>
      <c r="G38" s="35">
        <f>+H38</f>
        <v>20000</v>
      </c>
      <c r="H38" s="36">
        <v>20000</v>
      </c>
      <c r="I38" s="36">
        <v>13500</v>
      </c>
      <c r="J38" s="36">
        <v>0</v>
      </c>
      <c r="K38" s="36">
        <v>13500</v>
      </c>
      <c r="L38" s="37">
        <f>IFERROR(K38/H38,0)</f>
        <v>0.67500000000000004</v>
      </c>
      <c r="M38" s="38">
        <f>IFERROR(K38/I38,0)</f>
        <v>1</v>
      </c>
    </row>
    <row r="39" spans="2:13" x14ac:dyDescent="0.2">
      <c r="B39" s="32" t="s">
        <v>59</v>
      </c>
      <c r="C39" s="33"/>
      <c r="D39" s="34" t="s">
        <v>60</v>
      </c>
      <c r="E39" s="29">
        <v>5110</v>
      </c>
      <c r="F39" s="30" t="s">
        <v>27</v>
      </c>
      <c r="G39" s="35">
        <f>+H39</f>
        <v>12000</v>
      </c>
      <c r="H39" s="36">
        <v>12000</v>
      </c>
      <c r="I39" s="36">
        <v>12000</v>
      </c>
      <c r="J39" s="36">
        <v>0</v>
      </c>
      <c r="K39" s="36">
        <v>0</v>
      </c>
      <c r="L39" s="37">
        <f>IFERROR(K39/H39,0)</f>
        <v>0</v>
      </c>
      <c r="M39" s="38">
        <f>IFERROR(K39/I39,0)</f>
        <v>0</v>
      </c>
    </row>
    <row r="40" spans="2:13" ht="22.5" x14ac:dyDescent="0.2">
      <c r="B40" s="32"/>
      <c r="C40" s="33"/>
      <c r="D40" s="34"/>
      <c r="E40" s="29">
        <v>5150</v>
      </c>
      <c r="F40" s="30" t="s">
        <v>23</v>
      </c>
      <c r="G40" s="35">
        <f>+H40</f>
        <v>30000</v>
      </c>
      <c r="H40" s="36">
        <v>30000</v>
      </c>
      <c r="I40" s="36">
        <v>26146</v>
      </c>
      <c r="J40" s="36">
        <v>0</v>
      </c>
      <c r="K40" s="36">
        <v>26145.01</v>
      </c>
      <c r="L40" s="37">
        <f>IFERROR(K40/H40,0)</f>
        <v>0.87150033333333332</v>
      </c>
      <c r="M40" s="38">
        <f>IFERROR(K40/I40,0)</f>
        <v>0.99996213569953329</v>
      </c>
    </row>
    <row r="41" spans="2:13" x14ac:dyDescent="0.2">
      <c r="B41" s="32"/>
      <c r="C41" s="33"/>
      <c r="D41" s="34"/>
      <c r="E41" s="29">
        <v>5610</v>
      </c>
      <c r="F41" s="30" t="s">
        <v>61</v>
      </c>
      <c r="G41" s="35">
        <f>+H41</f>
        <v>100000</v>
      </c>
      <c r="H41" s="36">
        <v>100000</v>
      </c>
      <c r="I41" s="36">
        <v>0</v>
      </c>
      <c r="J41" s="36">
        <v>0</v>
      </c>
      <c r="K41" s="36">
        <v>0</v>
      </c>
      <c r="L41" s="37">
        <f>IFERROR(K41/H41,0)</f>
        <v>0</v>
      </c>
      <c r="M41" s="38">
        <f>IFERROR(K41/I41,0)</f>
        <v>0</v>
      </c>
    </row>
    <row r="42" spans="2:13" ht="22.5" x14ac:dyDescent="0.2">
      <c r="B42" s="32" t="s">
        <v>62</v>
      </c>
      <c r="C42" s="33"/>
      <c r="D42" s="34" t="s">
        <v>63</v>
      </c>
      <c r="E42" s="29">
        <v>5150</v>
      </c>
      <c r="F42" s="30" t="s">
        <v>23</v>
      </c>
      <c r="G42" s="35">
        <f>+H42</f>
        <v>20000</v>
      </c>
      <c r="H42" s="36">
        <v>20000</v>
      </c>
      <c r="I42" s="36">
        <v>20000</v>
      </c>
      <c r="J42" s="36">
        <v>0</v>
      </c>
      <c r="K42" s="36">
        <v>19355.009999999998</v>
      </c>
      <c r="L42" s="37">
        <f>IFERROR(K42/H42,0)</f>
        <v>0.96775049999999996</v>
      </c>
      <c r="M42" s="38">
        <f>IFERROR(K42/I42,0)</f>
        <v>0.96775049999999996</v>
      </c>
    </row>
    <row r="43" spans="2:13" x14ac:dyDescent="0.2">
      <c r="B43" s="32" t="s">
        <v>64</v>
      </c>
      <c r="C43" s="33"/>
      <c r="D43" s="34" t="s">
        <v>65</v>
      </c>
      <c r="E43" s="29">
        <v>5110</v>
      </c>
      <c r="F43" s="30" t="s">
        <v>27</v>
      </c>
      <c r="G43" s="35">
        <f>+H43</f>
        <v>13400</v>
      </c>
      <c r="H43" s="36">
        <v>13400</v>
      </c>
      <c r="I43" s="36">
        <v>0</v>
      </c>
      <c r="J43" s="36">
        <v>0</v>
      </c>
      <c r="K43" s="36">
        <v>0</v>
      </c>
      <c r="L43" s="37">
        <f>IFERROR(K43/H43,0)</f>
        <v>0</v>
      </c>
      <c r="M43" s="38">
        <f>IFERROR(K43/I43,0)</f>
        <v>0</v>
      </c>
    </row>
    <row r="44" spans="2:13" ht="22.5" x14ac:dyDescent="0.2">
      <c r="B44" s="32"/>
      <c r="C44" s="33"/>
      <c r="D44" s="34"/>
      <c r="E44" s="29">
        <v>5150</v>
      </c>
      <c r="F44" s="30" t="s">
        <v>23</v>
      </c>
      <c r="G44" s="35">
        <f>+H44</f>
        <v>68000</v>
      </c>
      <c r="H44" s="36">
        <v>68000</v>
      </c>
      <c r="I44" s="36">
        <v>0</v>
      </c>
      <c r="J44" s="36">
        <v>0</v>
      </c>
      <c r="K44" s="36">
        <v>0</v>
      </c>
      <c r="L44" s="37">
        <f>IFERROR(K44/H44,0)</f>
        <v>0</v>
      </c>
      <c r="M44" s="38">
        <f>IFERROR(K44/I44,0)</f>
        <v>0</v>
      </c>
    </row>
    <row r="45" spans="2:13" x14ac:dyDescent="0.2">
      <c r="B45" s="32"/>
      <c r="C45" s="33"/>
      <c r="D45" s="34"/>
      <c r="E45" s="29">
        <v>5210</v>
      </c>
      <c r="F45" s="30" t="s">
        <v>66</v>
      </c>
      <c r="G45" s="35">
        <f>+H45</f>
        <v>58305</v>
      </c>
      <c r="H45" s="36">
        <v>58305</v>
      </c>
      <c r="I45" s="36">
        <v>0</v>
      </c>
      <c r="J45" s="36">
        <v>0</v>
      </c>
      <c r="K45" s="36">
        <v>0</v>
      </c>
      <c r="L45" s="37">
        <f>IFERROR(K45/H45,0)</f>
        <v>0</v>
      </c>
      <c r="M45" s="38">
        <f>IFERROR(K45/I45,0)</f>
        <v>0</v>
      </c>
    </row>
    <row r="46" spans="2:13" x14ac:dyDescent="0.2">
      <c r="B46" s="32"/>
      <c r="C46" s="33"/>
      <c r="D46" s="34"/>
      <c r="E46" s="29">
        <v>5230</v>
      </c>
      <c r="F46" s="30" t="s">
        <v>42</v>
      </c>
      <c r="G46" s="35">
        <f>+H46</f>
        <v>118177</v>
      </c>
      <c r="H46" s="36">
        <v>118177</v>
      </c>
      <c r="I46" s="36">
        <v>52919</v>
      </c>
      <c r="J46" s="36">
        <v>0</v>
      </c>
      <c r="K46" s="36">
        <v>52919</v>
      </c>
      <c r="L46" s="37">
        <f>IFERROR(K46/H46,0)</f>
        <v>0.44779441007979554</v>
      </c>
      <c r="M46" s="38">
        <f>IFERROR(K46/I46,0)</f>
        <v>1</v>
      </c>
    </row>
    <row r="47" spans="2:13" x14ac:dyDescent="0.2">
      <c r="B47" s="32" t="s">
        <v>67</v>
      </c>
      <c r="C47" s="33"/>
      <c r="D47" s="34" t="s">
        <v>68</v>
      </c>
      <c r="E47" s="29">
        <v>5110</v>
      </c>
      <c r="F47" s="30" t="s">
        <v>27</v>
      </c>
      <c r="G47" s="35">
        <f>+H47</f>
        <v>15000</v>
      </c>
      <c r="H47" s="36">
        <v>15000</v>
      </c>
      <c r="I47" s="36">
        <v>7500</v>
      </c>
      <c r="J47" s="36">
        <v>0</v>
      </c>
      <c r="K47" s="36">
        <v>0</v>
      </c>
      <c r="L47" s="37">
        <f>IFERROR(K47/H47,0)</f>
        <v>0</v>
      </c>
      <c r="M47" s="38">
        <f>IFERROR(K47/I47,0)</f>
        <v>0</v>
      </c>
    </row>
    <row r="48" spans="2:13" ht="22.5" x14ac:dyDescent="0.2">
      <c r="B48" s="32"/>
      <c r="C48" s="33"/>
      <c r="D48" s="34"/>
      <c r="E48" s="29">
        <v>5150</v>
      </c>
      <c r="F48" s="30" t="s">
        <v>23</v>
      </c>
      <c r="G48" s="35">
        <f>+H48</f>
        <v>10000</v>
      </c>
      <c r="H48" s="36">
        <v>10000</v>
      </c>
      <c r="I48" s="36">
        <v>8000</v>
      </c>
      <c r="J48" s="36">
        <v>0</v>
      </c>
      <c r="K48" s="36">
        <v>0</v>
      </c>
      <c r="L48" s="37">
        <f>IFERROR(K48/H48,0)</f>
        <v>0</v>
      </c>
      <c r="M48" s="38">
        <f>IFERROR(K48/I48,0)</f>
        <v>0</v>
      </c>
    </row>
    <row r="49" spans="2:13" x14ac:dyDescent="0.2">
      <c r="B49" s="32"/>
      <c r="C49" s="33"/>
      <c r="D49" s="34"/>
      <c r="E49" s="29">
        <v>5670</v>
      </c>
      <c r="F49" s="30" t="s">
        <v>38</v>
      </c>
      <c r="G49" s="35">
        <f>+H49</f>
        <v>25000</v>
      </c>
      <c r="H49" s="36">
        <v>25000</v>
      </c>
      <c r="I49" s="36">
        <v>25000</v>
      </c>
      <c r="J49" s="36">
        <v>0</v>
      </c>
      <c r="K49" s="36">
        <v>25000</v>
      </c>
      <c r="L49" s="37">
        <f>IFERROR(K49/H49,0)</f>
        <v>1</v>
      </c>
      <c r="M49" s="38">
        <f>IFERROR(K49/I49,0)</f>
        <v>1</v>
      </c>
    </row>
    <row r="50" spans="2:13" x14ac:dyDescent="0.2">
      <c r="B50" s="32" t="s">
        <v>69</v>
      </c>
      <c r="C50" s="33"/>
      <c r="D50" s="34" t="s">
        <v>70</v>
      </c>
      <c r="E50" s="29">
        <v>5110</v>
      </c>
      <c r="F50" s="30" t="s">
        <v>27</v>
      </c>
      <c r="G50" s="35">
        <f>+H50</f>
        <v>6000</v>
      </c>
      <c r="H50" s="36">
        <v>6000</v>
      </c>
      <c r="I50" s="36">
        <v>0</v>
      </c>
      <c r="J50" s="36">
        <v>0</v>
      </c>
      <c r="K50" s="36">
        <v>0</v>
      </c>
      <c r="L50" s="37">
        <f>IFERROR(K50/H50,0)</f>
        <v>0</v>
      </c>
      <c r="M50" s="38">
        <f>IFERROR(K50/I50,0)</f>
        <v>0</v>
      </c>
    </row>
    <row r="51" spans="2:13" ht="22.5" x14ac:dyDescent="0.2">
      <c r="B51" s="32"/>
      <c r="C51" s="33"/>
      <c r="D51" s="34"/>
      <c r="E51" s="29">
        <v>5150</v>
      </c>
      <c r="F51" s="30" t="s">
        <v>23</v>
      </c>
      <c r="G51" s="35">
        <f>+H51</f>
        <v>0</v>
      </c>
      <c r="H51" s="36">
        <v>0</v>
      </c>
      <c r="I51" s="36">
        <v>41304.720000000001</v>
      </c>
      <c r="J51" s="36">
        <v>41300.01</v>
      </c>
      <c r="K51" s="36">
        <v>41300.01</v>
      </c>
      <c r="L51" s="37">
        <f>IFERROR(K51/H51,0)</f>
        <v>0</v>
      </c>
      <c r="M51" s="38">
        <f>IFERROR(K51/I51,0)</f>
        <v>0.99988596944852792</v>
      </c>
    </row>
    <row r="52" spans="2:13" ht="22.5" x14ac:dyDescent="0.2">
      <c r="B52" s="32"/>
      <c r="C52" s="33"/>
      <c r="D52" s="34"/>
      <c r="E52" s="29">
        <v>5290</v>
      </c>
      <c r="F52" s="30" t="s">
        <v>71</v>
      </c>
      <c r="G52" s="35">
        <f>+H52</f>
        <v>0</v>
      </c>
      <c r="H52" s="36">
        <v>0</v>
      </c>
      <c r="I52" s="36">
        <v>1800</v>
      </c>
      <c r="J52" s="36">
        <v>1800</v>
      </c>
      <c r="K52" s="36">
        <v>1800</v>
      </c>
      <c r="L52" s="37">
        <f>IFERROR(K52/H52,0)</f>
        <v>0</v>
      </c>
      <c r="M52" s="38">
        <f>IFERROR(K52/I52,0)</f>
        <v>1</v>
      </c>
    </row>
    <row r="53" spans="2:13" ht="22.5" x14ac:dyDescent="0.2">
      <c r="B53" s="32" t="s">
        <v>72</v>
      </c>
      <c r="C53" s="33"/>
      <c r="D53" s="34" t="s">
        <v>73</v>
      </c>
      <c r="E53" s="29">
        <v>5150</v>
      </c>
      <c r="F53" s="30" t="s">
        <v>23</v>
      </c>
      <c r="G53" s="35">
        <f>+H53</f>
        <v>0</v>
      </c>
      <c r="H53" s="36">
        <v>0</v>
      </c>
      <c r="I53" s="36">
        <v>9400</v>
      </c>
      <c r="J53" s="36">
        <v>0</v>
      </c>
      <c r="K53" s="36">
        <v>0</v>
      </c>
      <c r="L53" s="37">
        <f>IFERROR(K53/H53,0)</f>
        <v>0</v>
      </c>
      <c r="M53" s="38">
        <f>IFERROR(K53/I53,0)</f>
        <v>0</v>
      </c>
    </row>
    <row r="54" spans="2:13" x14ac:dyDescent="0.2">
      <c r="B54" s="32" t="s">
        <v>74</v>
      </c>
      <c r="C54" s="33"/>
      <c r="D54" s="34" t="s">
        <v>75</v>
      </c>
      <c r="E54" s="29">
        <v>5110</v>
      </c>
      <c r="F54" s="30" t="s">
        <v>27</v>
      </c>
      <c r="G54" s="35">
        <f>+H54</f>
        <v>10000</v>
      </c>
      <c r="H54" s="36">
        <v>10000</v>
      </c>
      <c r="I54" s="36">
        <v>0</v>
      </c>
      <c r="J54" s="36">
        <v>0</v>
      </c>
      <c r="K54" s="36">
        <v>0</v>
      </c>
      <c r="L54" s="37">
        <f>IFERROR(K54/H54,0)</f>
        <v>0</v>
      </c>
      <c r="M54" s="38">
        <f>IFERROR(K54/I54,0)</f>
        <v>0</v>
      </c>
    </row>
    <row r="55" spans="2:13" ht="22.5" x14ac:dyDescent="0.2">
      <c r="B55" s="32"/>
      <c r="C55" s="33"/>
      <c r="D55" s="34"/>
      <c r="E55" s="29">
        <v>5150</v>
      </c>
      <c r="F55" s="30" t="s">
        <v>23</v>
      </c>
      <c r="G55" s="35">
        <f>+H55</f>
        <v>6000</v>
      </c>
      <c r="H55" s="36">
        <v>6000</v>
      </c>
      <c r="I55" s="36">
        <v>0</v>
      </c>
      <c r="J55" s="36">
        <v>0</v>
      </c>
      <c r="K55" s="36">
        <v>0</v>
      </c>
      <c r="L55" s="37">
        <f>IFERROR(K55/H55,0)</f>
        <v>0</v>
      </c>
      <c r="M55" s="38">
        <f>IFERROR(K55/I55,0)</f>
        <v>0</v>
      </c>
    </row>
    <row r="56" spans="2:13" ht="22.5" x14ac:dyDescent="0.2">
      <c r="B56" s="32" t="s">
        <v>76</v>
      </c>
      <c r="C56" s="33"/>
      <c r="D56" s="34" t="s">
        <v>77</v>
      </c>
      <c r="E56" s="29">
        <v>5150</v>
      </c>
      <c r="F56" s="30" t="s">
        <v>23</v>
      </c>
      <c r="G56" s="35">
        <f>+H56</f>
        <v>0</v>
      </c>
      <c r="H56" s="36">
        <v>0</v>
      </c>
      <c r="I56" s="36">
        <v>0</v>
      </c>
      <c r="J56" s="36">
        <v>0</v>
      </c>
      <c r="K56" s="36">
        <v>0</v>
      </c>
      <c r="L56" s="37">
        <f>IFERROR(K56/H56,0)</f>
        <v>0</v>
      </c>
      <c r="M56" s="38">
        <f>IFERROR(K56/I56,0)</f>
        <v>0</v>
      </c>
    </row>
    <row r="57" spans="2:13" x14ac:dyDescent="0.2">
      <c r="B57" s="32"/>
      <c r="C57" s="33"/>
      <c r="D57" s="34"/>
      <c r="E57" s="29">
        <v>5910</v>
      </c>
      <c r="F57" s="30" t="s">
        <v>78</v>
      </c>
      <c r="G57" s="35">
        <f>+H57</f>
        <v>0</v>
      </c>
      <c r="H57" s="36">
        <v>0</v>
      </c>
      <c r="I57" s="36">
        <v>1980500</v>
      </c>
      <c r="J57" s="36">
        <v>0</v>
      </c>
      <c r="K57" s="36">
        <v>1980500</v>
      </c>
      <c r="L57" s="37">
        <f>IFERROR(K57/H57,0)</f>
        <v>0</v>
      </c>
      <c r="M57" s="38">
        <f>IFERROR(K57/I57,0)</f>
        <v>1</v>
      </c>
    </row>
    <row r="58" spans="2:13" x14ac:dyDescent="0.2">
      <c r="B58" s="32" t="s">
        <v>79</v>
      </c>
      <c r="C58" s="33"/>
      <c r="D58" s="34" t="s">
        <v>80</v>
      </c>
      <c r="E58" s="29">
        <v>5110</v>
      </c>
      <c r="F58" s="30" t="s">
        <v>27</v>
      </c>
      <c r="G58" s="35">
        <f>+H58</f>
        <v>0</v>
      </c>
      <c r="H58" s="36">
        <v>0</v>
      </c>
      <c r="I58" s="36">
        <v>0</v>
      </c>
      <c r="J58" s="36">
        <v>0</v>
      </c>
      <c r="K58" s="36">
        <v>0</v>
      </c>
      <c r="L58" s="37">
        <f>IFERROR(K58/H58,0)</f>
        <v>0</v>
      </c>
      <c r="M58" s="38">
        <f>IFERROR(K58/I58,0)</f>
        <v>0</v>
      </c>
    </row>
    <row r="59" spans="2:13" ht="22.5" x14ac:dyDescent="0.2">
      <c r="B59" s="32"/>
      <c r="C59" s="33"/>
      <c r="D59" s="34"/>
      <c r="E59" s="29">
        <v>5150</v>
      </c>
      <c r="F59" s="30" t="s">
        <v>23</v>
      </c>
      <c r="G59" s="35">
        <f>+H59</f>
        <v>20000</v>
      </c>
      <c r="H59" s="36">
        <v>20000</v>
      </c>
      <c r="I59" s="36">
        <v>27600</v>
      </c>
      <c r="J59" s="36">
        <v>6800</v>
      </c>
      <c r="K59" s="36">
        <v>27600</v>
      </c>
      <c r="L59" s="37">
        <f>IFERROR(K59/H59,0)</f>
        <v>1.38</v>
      </c>
      <c r="M59" s="38">
        <f>IFERROR(K59/I59,0)</f>
        <v>1</v>
      </c>
    </row>
    <row r="60" spans="2:13" x14ac:dyDescent="0.2">
      <c r="B60" s="32"/>
      <c r="C60" s="33"/>
      <c r="D60" s="34"/>
      <c r="E60" s="29">
        <v>5640</v>
      </c>
      <c r="F60" s="30" t="s">
        <v>24</v>
      </c>
      <c r="G60" s="35">
        <f>+H60</f>
        <v>0</v>
      </c>
      <c r="H60" s="36">
        <v>0</v>
      </c>
      <c r="I60" s="36">
        <v>15000</v>
      </c>
      <c r="J60" s="36">
        <v>15000</v>
      </c>
      <c r="K60" s="36">
        <v>15000</v>
      </c>
      <c r="L60" s="37">
        <f>IFERROR(K60/H60,0)</f>
        <v>0</v>
      </c>
      <c r="M60" s="38">
        <f>IFERROR(K60/I60,0)</f>
        <v>1</v>
      </c>
    </row>
    <row r="61" spans="2:13" ht="22.5" x14ac:dyDescent="0.2">
      <c r="B61" s="32" t="s">
        <v>81</v>
      </c>
      <c r="C61" s="33"/>
      <c r="D61" s="34" t="s">
        <v>82</v>
      </c>
      <c r="E61" s="29">
        <v>5150</v>
      </c>
      <c r="F61" s="30" t="s">
        <v>23</v>
      </c>
      <c r="G61" s="35">
        <f>+H61</f>
        <v>0</v>
      </c>
      <c r="H61" s="36">
        <v>0</v>
      </c>
      <c r="I61" s="36">
        <v>7900.01</v>
      </c>
      <c r="J61" s="36">
        <v>7900.01</v>
      </c>
      <c r="K61" s="36">
        <v>7900.01</v>
      </c>
      <c r="L61" s="37">
        <f>IFERROR(K61/H61,0)</f>
        <v>0</v>
      </c>
      <c r="M61" s="38">
        <f>IFERROR(K61/I61,0)</f>
        <v>1</v>
      </c>
    </row>
    <row r="62" spans="2:13" ht="22.5" x14ac:dyDescent="0.2">
      <c r="B62" s="32" t="s">
        <v>83</v>
      </c>
      <c r="C62" s="33"/>
      <c r="D62" s="34" t="s">
        <v>84</v>
      </c>
      <c r="E62" s="29">
        <v>5150</v>
      </c>
      <c r="F62" s="30" t="s">
        <v>23</v>
      </c>
      <c r="G62" s="35">
        <f>+H62</f>
        <v>14000</v>
      </c>
      <c r="H62" s="36">
        <v>14000</v>
      </c>
      <c r="I62" s="36">
        <v>13900</v>
      </c>
      <c r="J62" s="36">
        <v>0</v>
      </c>
      <c r="K62" s="36">
        <v>13900</v>
      </c>
      <c r="L62" s="37">
        <f>IFERROR(K62/H62,0)</f>
        <v>0.99285714285714288</v>
      </c>
      <c r="M62" s="38">
        <f>IFERROR(K62/I62,0)</f>
        <v>1</v>
      </c>
    </row>
    <row r="63" spans="2:13" x14ac:dyDescent="0.2">
      <c r="B63" s="32" t="s">
        <v>85</v>
      </c>
      <c r="C63" s="33"/>
      <c r="D63" s="34" t="s">
        <v>86</v>
      </c>
      <c r="E63" s="29">
        <v>5110</v>
      </c>
      <c r="F63" s="30" t="s">
        <v>27</v>
      </c>
      <c r="G63" s="35">
        <f>+H63</f>
        <v>17000</v>
      </c>
      <c r="H63" s="36">
        <v>17000</v>
      </c>
      <c r="I63" s="36">
        <v>0</v>
      </c>
      <c r="J63" s="36">
        <v>0</v>
      </c>
      <c r="K63" s="36">
        <v>0</v>
      </c>
      <c r="L63" s="37">
        <f>IFERROR(K63/H63,0)</f>
        <v>0</v>
      </c>
      <c r="M63" s="38">
        <f>IFERROR(K63/I63,0)</f>
        <v>0</v>
      </c>
    </row>
    <row r="64" spans="2:13" ht="22.5" x14ac:dyDescent="0.2">
      <c r="B64" s="32"/>
      <c r="C64" s="33"/>
      <c r="D64" s="34"/>
      <c r="E64" s="29">
        <v>5150</v>
      </c>
      <c r="F64" s="30" t="s">
        <v>23</v>
      </c>
      <c r="G64" s="35">
        <f>+H64</f>
        <v>0</v>
      </c>
      <c r="H64" s="36">
        <v>0</v>
      </c>
      <c r="I64" s="36">
        <v>0</v>
      </c>
      <c r="J64" s="36">
        <v>0</v>
      </c>
      <c r="K64" s="36">
        <v>0</v>
      </c>
      <c r="L64" s="37">
        <f>IFERROR(K64/H64,0)</f>
        <v>0</v>
      </c>
      <c r="M64" s="38">
        <f>IFERROR(K64/I64,0)</f>
        <v>0</v>
      </c>
    </row>
    <row r="65" spans="2:13" x14ac:dyDescent="0.2">
      <c r="B65" s="32"/>
      <c r="C65" s="33"/>
      <c r="D65" s="34"/>
      <c r="E65" s="29">
        <v>5640</v>
      </c>
      <c r="F65" s="30" t="s">
        <v>24</v>
      </c>
      <c r="G65" s="35">
        <f>+H65</f>
        <v>0</v>
      </c>
      <c r="H65" s="36">
        <v>0</v>
      </c>
      <c r="I65" s="36">
        <v>0</v>
      </c>
      <c r="J65" s="36">
        <v>0</v>
      </c>
      <c r="K65" s="36">
        <v>0</v>
      </c>
      <c r="L65" s="37">
        <f>IFERROR(K65/H65,0)</f>
        <v>0</v>
      </c>
      <c r="M65" s="38">
        <f>IFERROR(K65/I65,0)</f>
        <v>0</v>
      </c>
    </row>
    <row r="66" spans="2:13" x14ac:dyDescent="0.2">
      <c r="B66" s="32" t="s">
        <v>87</v>
      </c>
      <c r="C66" s="33"/>
      <c r="D66" s="34" t="s">
        <v>88</v>
      </c>
      <c r="E66" s="29">
        <v>5110</v>
      </c>
      <c r="F66" s="30" t="s">
        <v>27</v>
      </c>
      <c r="G66" s="35">
        <f>+H66</f>
        <v>0</v>
      </c>
      <c r="H66" s="36">
        <v>0</v>
      </c>
      <c r="I66" s="36">
        <v>8500</v>
      </c>
      <c r="J66" s="36">
        <v>8500</v>
      </c>
      <c r="K66" s="36">
        <v>0</v>
      </c>
      <c r="L66" s="37">
        <f>IFERROR(K66/H66,0)</f>
        <v>0</v>
      </c>
      <c r="M66" s="38">
        <f>IFERROR(K66/I66,0)</f>
        <v>0</v>
      </c>
    </row>
    <row r="67" spans="2:13" ht="22.5" x14ac:dyDescent="0.2">
      <c r="B67" s="32"/>
      <c r="C67" s="33"/>
      <c r="D67" s="34"/>
      <c r="E67" s="29">
        <v>5150</v>
      </c>
      <c r="F67" s="30" t="s">
        <v>23</v>
      </c>
      <c r="G67" s="35">
        <f>+H67</f>
        <v>15000</v>
      </c>
      <c r="H67" s="36">
        <v>15000</v>
      </c>
      <c r="I67" s="36">
        <v>0</v>
      </c>
      <c r="J67" s="36">
        <v>0</v>
      </c>
      <c r="K67" s="36">
        <v>0</v>
      </c>
      <c r="L67" s="37">
        <f>IFERROR(K67/H67,0)</f>
        <v>0</v>
      </c>
      <c r="M67" s="38">
        <f>IFERROR(K67/I67,0)</f>
        <v>0</v>
      </c>
    </row>
    <row r="68" spans="2:13" x14ac:dyDescent="0.2">
      <c r="B68" s="32"/>
      <c r="C68" s="33"/>
      <c r="D68" s="34"/>
      <c r="E68" s="29">
        <v>5410</v>
      </c>
      <c r="F68" s="30" t="s">
        <v>35</v>
      </c>
      <c r="G68" s="35">
        <f>+H68</f>
        <v>200000</v>
      </c>
      <c r="H68" s="36">
        <v>200000</v>
      </c>
      <c r="I68" s="36">
        <v>0</v>
      </c>
      <c r="J68" s="36">
        <v>0</v>
      </c>
      <c r="K68" s="36">
        <v>0</v>
      </c>
      <c r="L68" s="37">
        <f>IFERROR(K68/H68,0)</f>
        <v>0</v>
      </c>
      <c r="M68" s="38">
        <f>IFERROR(K68/I68,0)</f>
        <v>0</v>
      </c>
    </row>
    <row r="69" spans="2:13" x14ac:dyDescent="0.2">
      <c r="B69" s="32" t="s">
        <v>89</v>
      </c>
      <c r="C69" s="33"/>
      <c r="D69" s="34" t="s">
        <v>90</v>
      </c>
      <c r="E69" s="29">
        <v>5110</v>
      </c>
      <c r="F69" s="30" t="s">
        <v>27</v>
      </c>
      <c r="G69" s="35">
        <f>+H69</f>
        <v>8000</v>
      </c>
      <c r="H69" s="36">
        <v>8000</v>
      </c>
      <c r="I69" s="36">
        <v>0</v>
      </c>
      <c r="J69" s="36">
        <v>0</v>
      </c>
      <c r="K69" s="36">
        <v>0</v>
      </c>
      <c r="L69" s="37">
        <f>IFERROR(K69/H69,0)</f>
        <v>0</v>
      </c>
      <c r="M69" s="38">
        <f>IFERROR(K69/I69,0)</f>
        <v>0</v>
      </c>
    </row>
    <row r="70" spans="2:13" ht="22.5" x14ac:dyDescent="0.2">
      <c r="B70" s="32"/>
      <c r="C70" s="33"/>
      <c r="D70" s="34"/>
      <c r="E70" s="29">
        <v>5150</v>
      </c>
      <c r="F70" s="30" t="s">
        <v>23</v>
      </c>
      <c r="G70" s="35">
        <f>+H70</f>
        <v>25000</v>
      </c>
      <c r="H70" s="36">
        <v>25000</v>
      </c>
      <c r="I70" s="36">
        <v>17450</v>
      </c>
      <c r="J70" s="36">
        <v>17450</v>
      </c>
      <c r="K70" s="36">
        <v>17450</v>
      </c>
      <c r="L70" s="37">
        <f>IFERROR(K70/H70,0)</f>
        <v>0.69799999999999995</v>
      </c>
      <c r="M70" s="38">
        <f>IFERROR(K70/I70,0)</f>
        <v>1</v>
      </c>
    </row>
    <row r="71" spans="2:13" x14ac:dyDescent="0.2">
      <c r="B71" s="32"/>
      <c r="C71" s="33"/>
      <c r="D71" s="34"/>
      <c r="E71" s="29">
        <v>5210</v>
      </c>
      <c r="F71" s="30" t="s">
        <v>66</v>
      </c>
      <c r="G71" s="35">
        <f>+H71</f>
        <v>0</v>
      </c>
      <c r="H71" s="36">
        <v>0</v>
      </c>
      <c r="I71" s="36">
        <v>9600</v>
      </c>
      <c r="J71" s="36">
        <v>9600</v>
      </c>
      <c r="K71" s="36">
        <v>9600</v>
      </c>
      <c r="L71" s="37">
        <f>IFERROR(K71/H71,0)</f>
        <v>0</v>
      </c>
      <c r="M71" s="38">
        <f>IFERROR(K71/I71,0)</f>
        <v>1</v>
      </c>
    </row>
    <row r="72" spans="2:13" x14ac:dyDescent="0.2">
      <c r="B72" s="32" t="s">
        <v>91</v>
      </c>
      <c r="C72" s="33"/>
      <c r="D72" s="34" t="s">
        <v>92</v>
      </c>
      <c r="E72" s="29">
        <v>5110</v>
      </c>
      <c r="F72" s="30" t="s">
        <v>27</v>
      </c>
      <c r="G72" s="35">
        <f>+H72</f>
        <v>8000</v>
      </c>
      <c r="H72" s="36">
        <v>8000</v>
      </c>
      <c r="I72" s="36">
        <v>0</v>
      </c>
      <c r="J72" s="36">
        <v>0</v>
      </c>
      <c r="K72" s="36">
        <v>0</v>
      </c>
      <c r="L72" s="37">
        <f>IFERROR(K72/H72,0)</f>
        <v>0</v>
      </c>
      <c r="M72" s="38">
        <f>IFERROR(K72/I72,0)</f>
        <v>0</v>
      </c>
    </row>
    <row r="73" spans="2:13" ht="22.5" x14ac:dyDescent="0.2">
      <c r="B73" s="32"/>
      <c r="C73" s="33"/>
      <c r="D73" s="34"/>
      <c r="E73" s="29">
        <v>5150</v>
      </c>
      <c r="F73" s="30" t="s">
        <v>23</v>
      </c>
      <c r="G73" s="35">
        <f>+H73</f>
        <v>12000</v>
      </c>
      <c r="H73" s="36">
        <v>12000</v>
      </c>
      <c r="I73" s="36">
        <v>10850</v>
      </c>
      <c r="J73" s="36">
        <v>10850</v>
      </c>
      <c r="K73" s="36">
        <v>10850</v>
      </c>
      <c r="L73" s="37">
        <f>IFERROR(K73/H73,0)</f>
        <v>0.90416666666666667</v>
      </c>
      <c r="M73" s="38">
        <f>IFERROR(K73/I73,0)</f>
        <v>1</v>
      </c>
    </row>
    <row r="74" spans="2:13" ht="22.5" x14ac:dyDescent="0.2">
      <c r="B74" s="32" t="s">
        <v>93</v>
      </c>
      <c r="C74" s="33"/>
      <c r="D74" s="34" t="s">
        <v>94</v>
      </c>
      <c r="E74" s="29">
        <v>5290</v>
      </c>
      <c r="F74" s="30" t="s">
        <v>71</v>
      </c>
      <c r="G74" s="35">
        <f>+H74</f>
        <v>0</v>
      </c>
      <c r="H74" s="36">
        <v>0</v>
      </c>
      <c r="I74" s="36">
        <v>15000</v>
      </c>
      <c r="J74" s="36">
        <v>15000</v>
      </c>
      <c r="K74" s="36">
        <v>15000</v>
      </c>
      <c r="L74" s="37">
        <f>IFERROR(K74/H74,0)</f>
        <v>0</v>
      </c>
      <c r="M74" s="38">
        <f>IFERROR(K74/I74,0)</f>
        <v>1</v>
      </c>
    </row>
    <row r="75" spans="2:13" ht="13.15" x14ac:dyDescent="0.25">
      <c r="B75" s="32"/>
      <c r="C75" s="33"/>
      <c r="D75" s="34"/>
      <c r="E75" s="39"/>
      <c r="F75" s="40"/>
      <c r="G75" s="44"/>
      <c r="H75" s="44"/>
      <c r="I75" s="44"/>
      <c r="J75" s="44"/>
      <c r="K75" s="44"/>
      <c r="L75" s="41"/>
      <c r="M75" s="42"/>
    </row>
    <row r="76" spans="2:13" ht="13.15" x14ac:dyDescent="0.25">
      <c r="B76" s="32"/>
      <c r="C76" s="33"/>
      <c r="D76" s="27"/>
      <c r="E76" s="43"/>
      <c r="F76" s="27"/>
      <c r="G76" s="27"/>
      <c r="H76" s="27"/>
      <c r="I76" s="27"/>
      <c r="J76" s="27"/>
      <c r="K76" s="27"/>
      <c r="L76" s="27"/>
      <c r="M76" s="28"/>
    </row>
    <row r="77" spans="2:13" ht="13.15" customHeight="1" x14ac:dyDescent="0.2">
      <c r="B77" s="67" t="s">
        <v>14</v>
      </c>
      <c r="C77" s="68"/>
      <c r="D77" s="68"/>
      <c r="E77" s="68"/>
      <c r="F77" s="68"/>
      <c r="G77" s="7">
        <f>SUM(G9:G74)</f>
        <v>2571482</v>
      </c>
      <c r="H77" s="7">
        <f>SUM(H9:H74)</f>
        <v>2571482</v>
      </c>
      <c r="I77" s="7">
        <f>SUM(I9:I74)</f>
        <v>7975843.9499999993</v>
      </c>
      <c r="J77" s="7">
        <f>SUM(J9:J74)</f>
        <v>5430635.0699999994</v>
      </c>
      <c r="K77" s="7">
        <f>SUM(K9:K74)</f>
        <v>7834887.9799999995</v>
      </c>
      <c r="L77" s="8">
        <f>IFERROR(K77/H77,0)</f>
        <v>3.0468375745970611</v>
      </c>
      <c r="M77" s="9">
        <f>IFERROR(K77/I77,0)</f>
        <v>0.9823271404401035</v>
      </c>
    </row>
    <row r="78" spans="2:13" ht="4.9000000000000004" customHeight="1" x14ac:dyDescent="0.25">
      <c r="B78" s="32"/>
      <c r="C78" s="33"/>
      <c r="D78" s="27"/>
      <c r="E78" s="43"/>
      <c r="F78" s="27"/>
      <c r="G78" s="27"/>
      <c r="H78" s="27"/>
      <c r="I78" s="27"/>
      <c r="J78" s="27"/>
      <c r="K78" s="27"/>
      <c r="L78" s="27"/>
      <c r="M78" s="28"/>
    </row>
    <row r="79" spans="2:13" ht="13.15" customHeight="1" x14ac:dyDescent="0.2">
      <c r="B79" s="69" t="s">
        <v>15</v>
      </c>
      <c r="C79" s="66"/>
      <c r="D79" s="66"/>
      <c r="E79" s="21"/>
      <c r="F79" s="26"/>
      <c r="G79" s="27"/>
      <c r="H79" s="27"/>
      <c r="I79" s="27"/>
      <c r="J79" s="27"/>
      <c r="K79" s="27"/>
      <c r="L79" s="27"/>
      <c r="M79" s="28"/>
    </row>
    <row r="80" spans="2:13" ht="13.15" customHeight="1" x14ac:dyDescent="0.2">
      <c r="B80" s="25"/>
      <c r="C80" s="66" t="s">
        <v>16</v>
      </c>
      <c r="D80" s="66"/>
      <c r="E80" s="21"/>
      <c r="F80" s="26"/>
      <c r="G80" s="27"/>
      <c r="H80" s="27"/>
      <c r="I80" s="27"/>
      <c r="J80" s="27"/>
      <c r="K80" s="27"/>
      <c r="L80" s="27"/>
      <c r="M80" s="28"/>
    </row>
    <row r="81" spans="2:13" ht="6" customHeight="1" x14ac:dyDescent="0.25">
      <c r="B81" s="45"/>
      <c r="C81" s="46"/>
      <c r="D81" s="46"/>
      <c r="E81" s="39"/>
      <c r="F81" s="46"/>
      <c r="G81" s="27"/>
      <c r="H81" s="27"/>
      <c r="I81" s="27"/>
      <c r="J81" s="27"/>
      <c r="K81" s="27"/>
      <c r="L81" s="27"/>
      <c r="M81" s="28"/>
    </row>
    <row r="82" spans="2:13" ht="22.5" x14ac:dyDescent="0.2">
      <c r="B82" s="32" t="s">
        <v>76</v>
      </c>
      <c r="C82" s="33"/>
      <c r="D82" s="27" t="s">
        <v>77</v>
      </c>
      <c r="E82" s="43">
        <v>6140</v>
      </c>
      <c r="F82" s="27" t="s">
        <v>95</v>
      </c>
      <c r="G82" s="35">
        <f>+H82</f>
        <v>0</v>
      </c>
      <c r="H82" s="36">
        <v>0</v>
      </c>
      <c r="I82" s="36">
        <v>20809126.02</v>
      </c>
      <c r="J82" s="36">
        <v>799126.02</v>
      </c>
      <c r="K82" s="36">
        <v>799126.02</v>
      </c>
      <c r="L82" s="37">
        <f>IFERROR(K82/H82,0)</f>
        <v>0</v>
      </c>
      <c r="M82" s="38">
        <f>IFERROR(K82/I82,0)</f>
        <v>3.8402670983488041E-2</v>
      </c>
    </row>
    <row r="83" spans="2:13" ht="22.5" x14ac:dyDescent="0.2">
      <c r="B83" s="32" t="s">
        <v>96</v>
      </c>
      <c r="C83" s="33"/>
      <c r="D83" s="27" t="s">
        <v>97</v>
      </c>
      <c r="E83" s="43">
        <v>6140</v>
      </c>
      <c r="F83" s="27" t="s">
        <v>95</v>
      </c>
      <c r="G83" s="35">
        <f>+H83</f>
        <v>0</v>
      </c>
      <c r="H83" s="36">
        <v>0</v>
      </c>
      <c r="I83" s="36">
        <v>99893.48</v>
      </c>
      <c r="J83" s="36">
        <v>0</v>
      </c>
      <c r="K83" s="36">
        <v>0</v>
      </c>
      <c r="L83" s="37">
        <f>IFERROR(K83/H83,0)</f>
        <v>0</v>
      </c>
      <c r="M83" s="38">
        <f>IFERROR(K83/I83,0)</f>
        <v>0</v>
      </c>
    </row>
    <row r="84" spans="2:13" ht="22.5" x14ac:dyDescent="0.2">
      <c r="B84" s="32" t="s">
        <v>98</v>
      </c>
      <c r="C84" s="33"/>
      <c r="D84" s="27" t="s">
        <v>99</v>
      </c>
      <c r="E84" s="43">
        <v>6140</v>
      </c>
      <c r="F84" s="27" t="s">
        <v>95</v>
      </c>
      <c r="G84" s="35">
        <f>+H84</f>
        <v>0</v>
      </c>
      <c r="H84" s="36">
        <v>0</v>
      </c>
      <c r="I84" s="36">
        <v>379393.73</v>
      </c>
      <c r="J84" s="36">
        <v>0</v>
      </c>
      <c r="K84" s="36">
        <v>0</v>
      </c>
      <c r="L84" s="37">
        <f>IFERROR(K84/H84,0)</f>
        <v>0</v>
      </c>
      <c r="M84" s="38">
        <f>IFERROR(K84/I84,0)</f>
        <v>0</v>
      </c>
    </row>
    <row r="85" spans="2:13" ht="22.5" x14ac:dyDescent="0.2">
      <c r="B85" s="32" t="s">
        <v>100</v>
      </c>
      <c r="C85" s="33"/>
      <c r="D85" s="27" t="s">
        <v>101</v>
      </c>
      <c r="E85" s="43">
        <v>6140</v>
      </c>
      <c r="F85" s="27" t="s">
        <v>95</v>
      </c>
      <c r="G85" s="35">
        <f>+H85</f>
        <v>0</v>
      </c>
      <c r="H85" s="36">
        <v>0</v>
      </c>
      <c r="I85" s="36">
        <v>2850000</v>
      </c>
      <c r="J85" s="36">
        <v>0</v>
      </c>
      <c r="K85" s="36">
        <v>2850000</v>
      </c>
      <c r="L85" s="37">
        <f>IFERROR(K85/H85,0)</f>
        <v>0</v>
      </c>
      <c r="M85" s="38">
        <f>IFERROR(K85/I85,0)</f>
        <v>1</v>
      </c>
    </row>
    <row r="86" spans="2:13" ht="22.5" x14ac:dyDescent="0.2">
      <c r="B86" s="32" t="s">
        <v>102</v>
      </c>
      <c r="C86" s="33"/>
      <c r="D86" s="27" t="s">
        <v>103</v>
      </c>
      <c r="E86" s="43">
        <v>6140</v>
      </c>
      <c r="F86" s="27" t="s">
        <v>95</v>
      </c>
      <c r="G86" s="35">
        <f>+H86</f>
        <v>0</v>
      </c>
      <c r="H86" s="36">
        <v>0</v>
      </c>
      <c r="I86" s="36">
        <v>1764202.41</v>
      </c>
      <c r="J86" s="36">
        <v>0</v>
      </c>
      <c r="K86" s="36">
        <v>1764202.41</v>
      </c>
      <c r="L86" s="37">
        <f>IFERROR(K86/H86,0)</f>
        <v>0</v>
      </c>
      <c r="M86" s="38">
        <f>IFERROR(K86/I86,0)</f>
        <v>1</v>
      </c>
    </row>
    <row r="87" spans="2:13" ht="22.5" x14ac:dyDescent="0.2">
      <c r="B87" s="32" t="s">
        <v>104</v>
      </c>
      <c r="C87" s="33"/>
      <c r="D87" s="27" t="s">
        <v>105</v>
      </c>
      <c r="E87" s="43">
        <v>6140</v>
      </c>
      <c r="F87" s="27" t="s">
        <v>95</v>
      </c>
      <c r="G87" s="35">
        <f>+H87</f>
        <v>0</v>
      </c>
      <c r="H87" s="36">
        <v>0</v>
      </c>
      <c r="I87" s="36">
        <v>500000</v>
      </c>
      <c r="J87" s="36">
        <v>0</v>
      </c>
      <c r="K87" s="36">
        <v>494010.26</v>
      </c>
      <c r="L87" s="37">
        <f>IFERROR(K87/H87,0)</f>
        <v>0</v>
      </c>
      <c r="M87" s="38">
        <f>IFERROR(K87/I87,0)</f>
        <v>0.98802052000000007</v>
      </c>
    </row>
    <row r="88" spans="2:13" ht="22.5" x14ac:dyDescent="0.2">
      <c r="B88" s="32" t="s">
        <v>106</v>
      </c>
      <c r="C88" s="33"/>
      <c r="D88" s="27" t="s">
        <v>107</v>
      </c>
      <c r="E88" s="43">
        <v>6140</v>
      </c>
      <c r="F88" s="27" t="s">
        <v>95</v>
      </c>
      <c r="G88" s="35">
        <f>+H88</f>
        <v>0</v>
      </c>
      <c r="H88" s="36">
        <v>0</v>
      </c>
      <c r="I88" s="36">
        <v>7180318.5700000003</v>
      </c>
      <c r="J88" s="36">
        <v>0</v>
      </c>
      <c r="K88" s="36">
        <v>7180318.5700000003</v>
      </c>
      <c r="L88" s="37">
        <f>IFERROR(K88/H88,0)</f>
        <v>0</v>
      </c>
      <c r="M88" s="38">
        <f>IFERROR(K88/I88,0)</f>
        <v>1</v>
      </c>
    </row>
    <row r="89" spans="2:13" x14ac:dyDescent="0.2">
      <c r="B89" s="32" t="s">
        <v>108</v>
      </c>
      <c r="C89" s="33"/>
      <c r="D89" s="27" t="s">
        <v>109</v>
      </c>
      <c r="E89" s="43">
        <v>6130</v>
      </c>
      <c r="F89" s="27" t="s">
        <v>110</v>
      </c>
      <c r="G89" s="35">
        <f>+H89</f>
        <v>0</v>
      </c>
      <c r="H89" s="36">
        <v>0</v>
      </c>
      <c r="I89" s="36">
        <v>0</v>
      </c>
      <c r="J89" s="36">
        <v>0</v>
      </c>
      <c r="K89" s="36">
        <v>0</v>
      </c>
      <c r="L89" s="37">
        <f>IFERROR(K89/H89,0)</f>
        <v>0</v>
      </c>
      <c r="M89" s="38">
        <f>IFERROR(K89/I89,0)</f>
        <v>0</v>
      </c>
    </row>
    <row r="90" spans="2:13" ht="22.5" x14ac:dyDescent="0.2">
      <c r="B90" s="32"/>
      <c r="C90" s="33"/>
      <c r="D90" s="27"/>
      <c r="E90" s="43">
        <v>6140</v>
      </c>
      <c r="F90" s="27" t="s">
        <v>95</v>
      </c>
      <c r="G90" s="35">
        <f>+H90</f>
        <v>0</v>
      </c>
      <c r="H90" s="36">
        <v>0</v>
      </c>
      <c r="I90" s="36">
        <v>1163844.29</v>
      </c>
      <c r="J90" s="36">
        <v>0</v>
      </c>
      <c r="K90" s="36">
        <v>0</v>
      </c>
      <c r="L90" s="37">
        <f>IFERROR(K90/H90,0)</f>
        <v>0</v>
      </c>
      <c r="M90" s="38">
        <f>IFERROR(K90/I90,0)</f>
        <v>0</v>
      </c>
    </row>
    <row r="91" spans="2:13" x14ac:dyDescent="0.2">
      <c r="B91" s="32" t="s">
        <v>111</v>
      </c>
      <c r="C91" s="33"/>
      <c r="D91" s="27" t="s">
        <v>112</v>
      </c>
      <c r="E91" s="43">
        <v>6130</v>
      </c>
      <c r="F91" s="27" t="s">
        <v>110</v>
      </c>
      <c r="G91" s="35">
        <f>+H91</f>
        <v>0</v>
      </c>
      <c r="H91" s="36">
        <v>0</v>
      </c>
      <c r="I91" s="36">
        <v>3257553.47</v>
      </c>
      <c r="J91" s="36">
        <v>0</v>
      </c>
      <c r="K91" s="36">
        <v>0</v>
      </c>
      <c r="L91" s="37">
        <f>IFERROR(K91/H91,0)</f>
        <v>0</v>
      </c>
      <c r="M91" s="38">
        <f>IFERROR(K91/I91,0)</f>
        <v>0</v>
      </c>
    </row>
    <row r="92" spans="2:13" ht="22.5" x14ac:dyDescent="0.2">
      <c r="B92" s="32" t="s">
        <v>113</v>
      </c>
      <c r="C92" s="33"/>
      <c r="D92" s="27" t="s">
        <v>114</v>
      </c>
      <c r="E92" s="43">
        <v>6140</v>
      </c>
      <c r="F92" s="27" t="s">
        <v>95</v>
      </c>
      <c r="G92" s="35">
        <f>+H92</f>
        <v>0</v>
      </c>
      <c r="H92" s="36">
        <v>0</v>
      </c>
      <c r="I92" s="36">
        <v>2877534.03</v>
      </c>
      <c r="J92" s="36">
        <v>2492449.94</v>
      </c>
      <c r="K92" s="36">
        <v>2492449.94</v>
      </c>
      <c r="L92" s="37">
        <f>IFERROR(K92/H92,0)</f>
        <v>0</v>
      </c>
      <c r="M92" s="38">
        <f>IFERROR(K92/I92,0)</f>
        <v>0.86617566083136821</v>
      </c>
    </row>
    <row r="93" spans="2:13" ht="22.5" x14ac:dyDescent="0.2">
      <c r="B93" s="32" t="s">
        <v>115</v>
      </c>
      <c r="C93" s="33"/>
      <c r="D93" s="27" t="s">
        <v>116</v>
      </c>
      <c r="E93" s="43">
        <v>6140</v>
      </c>
      <c r="F93" s="27" t="s">
        <v>95</v>
      </c>
      <c r="G93" s="35">
        <f>+H93</f>
        <v>0</v>
      </c>
      <c r="H93" s="36">
        <v>0</v>
      </c>
      <c r="I93" s="36">
        <v>1934062.94</v>
      </c>
      <c r="J93" s="36">
        <v>0</v>
      </c>
      <c r="K93" s="36">
        <v>0</v>
      </c>
      <c r="L93" s="37">
        <f>IFERROR(K93/H93,0)</f>
        <v>0</v>
      </c>
      <c r="M93" s="38">
        <f>IFERROR(K93/I93,0)</f>
        <v>0</v>
      </c>
    </row>
    <row r="94" spans="2:13" ht="22.5" x14ac:dyDescent="0.2">
      <c r="B94" s="32" t="s">
        <v>117</v>
      </c>
      <c r="C94" s="33"/>
      <c r="D94" s="27" t="s">
        <v>118</v>
      </c>
      <c r="E94" s="43">
        <v>6140</v>
      </c>
      <c r="F94" s="27" t="s">
        <v>95</v>
      </c>
      <c r="G94" s="35">
        <f>+H94</f>
        <v>0</v>
      </c>
      <c r="H94" s="36">
        <v>0</v>
      </c>
      <c r="I94" s="36">
        <v>1479461.39</v>
      </c>
      <c r="J94" s="36">
        <v>1478548.52</v>
      </c>
      <c r="K94" s="36">
        <v>1239737.17</v>
      </c>
      <c r="L94" s="37">
        <f>IFERROR(K94/H94,0)</f>
        <v>0</v>
      </c>
      <c r="M94" s="38">
        <f>IFERROR(K94/I94,0)</f>
        <v>0.83796520705416988</v>
      </c>
    </row>
    <row r="95" spans="2:13" ht="22.5" x14ac:dyDescent="0.2">
      <c r="B95" s="32" t="s">
        <v>119</v>
      </c>
      <c r="C95" s="33"/>
      <c r="D95" s="27" t="s">
        <v>120</v>
      </c>
      <c r="E95" s="43">
        <v>6140</v>
      </c>
      <c r="F95" s="27" t="s">
        <v>95</v>
      </c>
      <c r="G95" s="35">
        <f>+H95</f>
        <v>0</v>
      </c>
      <c r="H95" s="36">
        <v>0</v>
      </c>
      <c r="I95" s="36">
        <v>1388967.96</v>
      </c>
      <c r="J95" s="36">
        <v>0</v>
      </c>
      <c r="K95" s="36">
        <v>0</v>
      </c>
      <c r="L95" s="37">
        <f>IFERROR(K95/H95,0)</f>
        <v>0</v>
      </c>
      <c r="M95" s="38">
        <f>IFERROR(K95/I95,0)</f>
        <v>0</v>
      </c>
    </row>
    <row r="96" spans="2:13" ht="22.5" x14ac:dyDescent="0.2">
      <c r="B96" s="32" t="s">
        <v>121</v>
      </c>
      <c r="C96" s="33"/>
      <c r="D96" s="27" t="s">
        <v>122</v>
      </c>
      <c r="E96" s="43">
        <v>6140</v>
      </c>
      <c r="F96" s="27" t="s">
        <v>95</v>
      </c>
      <c r="G96" s="35">
        <f>+H96</f>
        <v>0</v>
      </c>
      <c r="H96" s="36">
        <v>0</v>
      </c>
      <c r="I96" s="36">
        <v>1925070.75</v>
      </c>
      <c r="J96" s="36">
        <v>0</v>
      </c>
      <c r="K96" s="36">
        <v>0</v>
      </c>
      <c r="L96" s="37">
        <f>IFERROR(K96/H96,0)</f>
        <v>0</v>
      </c>
      <c r="M96" s="38">
        <f>IFERROR(K96/I96,0)</f>
        <v>0</v>
      </c>
    </row>
    <row r="97" spans="2:13" ht="22.5" x14ac:dyDescent="0.2">
      <c r="B97" s="32" t="s">
        <v>123</v>
      </c>
      <c r="C97" s="33"/>
      <c r="D97" s="27" t="s">
        <v>124</v>
      </c>
      <c r="E97" s="43">
        <v>6140</v>
      </c>
      <c r="F97" s="27" t="s">
        <v>95</v>
      </c>
      <c r="G97" s="35">
        <f>+H97</f>
        <v>0</v>
      </c>
      <c r="H97" s="36">
        <v>0</v>
      </c>
      <c r="I97" s="36">
        <v>2532685.96</v>
      </c>
      <c r="J97" s="36">
        <v>0</v>
      </c>
      <c r="K97" s="36">
        <v>0</v>
      </c>
      <c r="L97" s="37">
        <f>IFERROR(K97/H97,0)</f>
        <v>0</v>
      </c>
      <c r="M97" s="38">
        <f>IFERROR(K97/I97,0)</f>
        <v>0</v>
      </c>
    </row>
    <row r="98" spans="2:13" ht="22.5" x14ac:dyDescent="0.2">
      <c r="B98" s="32" t="s">
        <v>125</v>
      </c>
      <c r="C98" s="33"/>
      <c r="D98" s="27" t="s">
        <v>126</v>
      </c>
      <c r="E98" s="43">
        <v>6140</v>
      </c>
      <c r="F98" s="27" t="s">
        <v>95</v>
      </c>
      <c r="G98" s="35">
        <f>+H98</f>
        <v>0</v>
      </c>
      <c r="H98" s="36">
        <v>0</v>
      </c>
      <c r="I98" s="36">
        <v>1640000</v>
      </c>
      <c r="J98" s="36">
        <v>1467014.37</v>
      </c>
      <c r="K98" s="36">
        <v>1467014.37</v>
      </c>
      <c r="L98" s="37">
        <f>IFERROR(K98/H98,0)</f>
        <v>0</v>
      </c>
      <c r="M98" s="38">
        <f>IFERROR(K98/I98,0)</f>
        <v>0.89452095731707326</v>
      </c>
    </row>
    <row r="99" spans="2:13" x14ac:dyDescent="0.2">
      <c r="B99" s="32" t="s">
        <v>127</v>
      </c>
      <c r="C99" s="33"/>
      <c r="D99" s="27" t="s">
        <v>128</v>
      </c>
      <c r="E99" s="43">
        <v>6130</v>
      </c>
      <c r="F99" s="27" t="s">
        <v>110</v>
      </c>
      <c r="G99" s="35">
        <f>+H99</f>
        <v>0</v>
      </c>
      <c r="H99" s="36">
        <v>0</v>
      </c>
      <c r="I99" s="36">
        <v>486000</v>
      </c>
      <c r="J99" s="36">
        <v>0</v>
      </c>
      <c r="K99" s="36">
        <v>0</v>
      </c>
      <c r="L99" s="37">
        <f>IFERROR(K99/H99,0)</f>
        <v>0</v>
      </c>
      <c r="M99" s="38">
        <f>IFERROR(K99/I99,0)</f>
        <v>0</v>
      </c>
    </row>
    <row r="100" spans="2:13" x14ac:dyDescent="0.2">
      <c r="B100" s="32" t="s">
        <v>129</v>
      </c>
      <c r="C100" s="33"/>
      <c r="D100" s="27" t="s">
        <v>130</v>
      </c>
      <c r="E100" s="43">
        <v>6150</v>
      </c>
      <c r="F100" s="27" t="s">
        <v>131</v>
      </c>
      <c r="G100" s="35">
        <f>+H100</f>
        <v>0</v>
      </c>
      <c r="H100" s="36">
        <v>0</v>
      </c>
      <c r="I100" s="36">
        <v>9248237.8599999994</v>
      </c>
      <c r="J100" s="36">
        <v>0</v>
      </c>
      <c r="K100" s="36">
        <v>0</v>
      </c>
      <c r="L100" s="37">
        <f>IFERROR(K100/H100,0)</f>
        <v>0</v>
      </c>
      <c r="M100" s="38">
        <f>IFERROR(K100/I100,0)</f>
        <v>0</v>
      </c>
    </row>
    <row r="101" spans="2:13" x14ac:dyDescent="0.2">
      <c r="B101" s="32" t="s">
        <v>132</v>
      </c>
      <c r="C101" s="33"/>
      <c r="D101" s="27" t="s">
        <v>133</v>
      </c>
      <c r="E101" s="43">
        <v>6150</v>
      </c>
      <c r="F101" s="27" t="s">
        <v>131</v>
      </c>
      <c r="G101" s="35">
        <f>+H101</f>
        <v>0</v>
      </c>
      <c r="H101" s="36">
        <v>0</v>
      </c>
      <c r="I101" s="36">
        <v>3838435.19</v>
      </c>
      <c r="J101" s="36">
        <v>3433460.4</v>
      </c>
      <c r="K101" s="36">
        <v>2316603.12</v>
      </c>
      <c r="L101" s="37">
        <f>IFERROR(K101/H101,0)</f>
        <v>0</v>
      </c>
      <c r="M101" s="38">
        <f>IFERROR(K101/I101,0)</f>
        <v>0.60352800173239352</v>
      </c>
    </row>
    <row r="102" spans="2:13" x14ac:dyDescent="0.2">
      <c r="B102" s="32" t="s">
        <v>134</v>
      </c>
      <c r="C102" s="33"/>
      <c r="D102" s="27" t="s">
        <v>135</v>
      </c>
      <c r="E102" s="43">
        <v>6150</v>
      </c>
      <c r="F102" s="27" t="s">
        <v>131</v>
      </c>
      <c r="G102" s="35">
        <f>+H102</f>
        <v>0</v>
      </c>
      <c r="H102" s="36">
        <v>0</v>
      </c>
      <c r="I102" s="36">
        <v>8108692.54</v>
      </c>
      <c r="J102" s="36">
        <v>0</v>
      </c>
      <c r="K102" s="36">
        <v>0</v>
      </c>
      <c r="L102" s="37">
        <f>IFERROR(K102/H102,0)</f>
        <v>0</v>
      </c>
      <c r="M102" s="38">
        <f>IFERROR(K102/I102,0)</f>
        <v>0</v>
      </c>
    </row>
    <row r="103" spans="2:13" x14ac:dyDescent="0.2">
      <c r="B103" s="32" t="s">
        <v>136</v>
      </c>
      <c r="C103" s="33"/>
      <c r="D103" s="27" t="s">
        <v>137</v>
      </c>
      <c r="E103" s="43">
        <v>6120</v>
      </c>
      <c r="F103" s="27" t="s">
        <v>138</v>
      </c>
      <c r="G103" s="35">
        <f>+H103</f>
        <v>0</v>
      </c>
      <c r="H103" s="36">
        <v>0</v>
      </c>
      <c r="I103" s="36">
        <v>0</v>
      </c>
      <c r="J103" s="36">
        <v>0</v>
      </c>
      <c r="K103" s="36">
        <v>0</v>
      </c>
      <c r="L103" s="37">
        <f>IFERROR(K103/H103,0)</f>
        <v>0</v>
      </c>
      <c r="M103" s="38">
        <f>IFERROR(K103/I103,0)</f>
        <v>0</v>
      </c>
    </row>
    <row r="104" spans="2:13" ht="22.5" x14ac:dyDescent="0.2">
      <c r="B104" s="32" t="s">
        <v>139</v>
      </c>
      <c r="C104" s="33"/>
      <c r="D104" s="27" t="s">
        <v>140</v>
      </c>
      <c r="E104" s="43">
        <v>6140</v>
      </c>
      <c r="F104" s="27" t="s">
        <v>95</v>
      </c>
      <c r="G104" s="35">
        <f>+H104</f>
        <v>0</v>
      </c>
      <c r="H104" s="36">
        <v>0</v>
      </c>
      <c r="I104" s="36">
        <v>2639726.81</v>
      </c>
      <c r="J104" s="36">
        <v>2639726.81</v>
      </c>
      <c r="K104" s="36">
        <v>2639726.81</v>
      </c>
      <c r="L104" s="37">
        <f>IFERROR(K104/H104,0)</f>
        <v>0</v>
      </c>
      <c r="M104" s="38">
        <f>IFERROR(K104/I104,0)</f>
        <v>1</v>
      </c>
    </row>
    <row r="105" spans="2:13" x14ac:dyDescent="0.2">
      <c r="B105" s="32" t="s">
        <v>141</v>
      </c>
      <c r="C105" s="33"/>
      <c r="D105" s="27" t="s">
        <v>142</v>
      </c>
      <c r="E105" s="43">
        <v>6110</v>
      </c>
      <c r="F105" s="27" t="s">
        <v>143</v>
      </c>
      <c r="G105" s="35">
        <f>+H105</f>
        <v>0</v>
      </c>
      <c r="H105" s="36">
        <v>0</v>
      </c>
      <c r="I105" s="36">
        <v>1424952.44</v>
      </c>
      <c r="J105" s="36">
        <v>1424952.44</v>
      </c>
      <c r="K105" s="36">
        <v>1424952.44</v>
      </c>
      <c r="L105" s="37">
        <f>IFERROR(K105/H105,0)</f>
        <v>0</v>
      </c>
      <c r="M105" s="38">
        <f>IFERROR(K105/I105,0)</f>
        <v>1</v>
      </c>
    </row>
    <row r="106" spans="2:13" x14ac:dyDescent="0.2">
      <c r="B106" s="32" t="s">
        <v>144</v>
      </c>
      <c r="C106" s="33"/>
      <c r="D106" s="27" t="s">
        <v>145</v>
      </c>
      <c r="E106" s="43">
        <v>6110</v>
      </c>
      <c r="F106" s="27" t="s">
        <v>143</v>
      </c>
      <c r="G106" s="35">
        <f>+H106</f>
        <v>0</v>
      </c>
      <c r="H106" s="36">
        <v>0</v>
      </c>
      <c r="I106" s="36">
        <v>965063.85</v>
      </c>
      <c r="J106" s="36">
        <v>962570.62</v>
      </c>
      <c r="K106" s="36">
        <v>962570.62</v>
      </c>
      <c r="L106" s="37">
        <f>IFERROR(K106/H106,0)</f>
        <v>0</v>
      </c>
      <c r="M106" s="38">
        <f>IFERROR(K106/I106,0)</f>
        <v>0.99741651290741029</v>
      </c>
    </row>
    <row r="107" spans="2:13" ht="22.5" x14ac:dyDescent="0.2">
      <c r="B107" s="32" t="s">
        <v>146</v>
      </c>
      <c r="C107" s="33"/>
      <c r="D107" s="27" t="s">
        <v>147</v>
      </c>
      <c r="E107" s="43">
        <v>6140</v>
      </c>
      <c r="F107" s="27" t="s">
        <v>95</v>
      </c>
      <c r="G107" s="35">
        <f>+H107</f>
        <v>0</v>
      </c>
      <c r="H107" s="36">
        <v>0</v>
      </c>
      <c r="I107" s="36">
        <v>1200000</v>
      </c>
      <c r="J107" s="36">
        <v>465295.51</v>
      </c>
      <c r="K107" s="36">
        <v>465295.51</v>
      </c>
      <c r="L107" s="37">
        <f>IFERROR(K107/H107,0)</f>
        <v>0</v>
      </c>
      <c r="M107" s="38">
        <f>IFERROR(K107/I107,0)</f>
        <v>0.38774625833333332</v>
      </c>
    </row>
    <row r="108" spans="2:13" ht="22.5" x14ac:dyDescent="0.2">
      <c r="B108" s="32" t="s">
        <v>148</v>
      </c>
      <c r="C108" s="33"/>
      <c r="D108" s="27" t="s">
        <v>149</v>
      </c>
      <c r="E108" s="43">
        <v>6140</v>
      </c>
      <c r="F108" s="27" t="s">
        <v>95</v>
      </c>
      <c r="G108" s="35">
        <f>+H108</f>
        <v>0</v>
      </c>
      <c r="H108" s="36">
        <v>0</v>
      </c>
      <c r="I108" s="36">
        <v>1000000</v>
      </c>
      <c r="J108" s="36">
        <v>0</v>
      </c>
      <c r="K108" s="36">
        <v>0</v>
      </c>
      <c r="L108" s="37">
        <f>IFERROR(K108/H108,0)</f>
        <v>0</v>
      </c>
      <c r="M108" s="38">
        <f>IFERROR(K108/I108,0)</f>
        <v>0</v>
      </c>
    </row>
    <row r="109" spans="2:13" x14ac:dyDescent="0.2">
      <c r="B109" s="32" t="s">
        <v>150</v>
      </c>
      <c r="C109" s="33"/>
      <c r="D109" s="27" t="s">
        <v>151</v>
      </c>
      <c r="E109" s="43">
        <v>6220</v>
      </c>
      <c r="F109" s="27" t="s">
        <v>138</v>
      </c>
      <c r="G109" s="35">
        <f>+H109</f>
        <v>0</v>
      </c>
      <c r="H109" s="36">
        <v>0</v>
      </c>
      <c r="I109" s="36">
        <v>3609095.45</v>
      </c>
      <c r="J109" s="36">
        <v>0</v>
      </c>
      <c r="K109" s="36">
        <v>0</v>
      </c>
      <c r="L109" s="37">
        <f>IFERROR(K109/H109,0)</f>
        <v>0</v>
      </c>
      <c r="M109" s="38">
        <f>IFERROR(K109/I109,0)</f>
        <v>0</v>
      </c>
    </row>
    <row r="110" spans="2:13" ht="22.5" x14ac:dyDescent="0.2">
      <c r="B110" s="32" t="s">
        <v>152</v>
      </c>
      <c r="C110" s="33"/>
      <c r="D110" s="27" t="s">
        <v>153</v>
      </c>
      <c r="E110" s="43">
        <v>6140</v>
      </c>
      <c r="F110" s="27" t="s">
        <v>95</v>
      </c>
      <c r="G110" s="35">
        <f>+H110</f>
        <v>0</v>
      </c>
      <c r="H110" s="36">
        <v>0</v>
      </c>
      <c r="I110" s="36">
        <v>454048.31</v>
      </c>
      <c r="J110" s="36">
        <v>389775.85</v>
      </c>
      <c r="K110" s="36">
        <v>389775.85</v>
      </c>
      <c r="L110" s="37">
        <f>IFERROR(K110/H110,0)</f>
        <v>0</v>
      </c>
      <c r="M110" s="38">
        <f>IFERROR(K110/I110,0)</f>
        <v>0.85844576758803481</v>
      </c>
    </row>
    <row r="111" spans="2:13" ht="22.5" x14ac:dyDescent="0.2">
      <c r="B111" s="32" t="s">
        <v>154</v>
      </c>
      <c r="C111" s="33"/>
      <c r="D111" s="27" t="s">
        <v>155</v>
      </c>
      <c r="E111" s="43">
        <v>6140</v>
      </c>
      <c r="F111" s="27" t="s">
        <v>95</v>
      </c>
      <c r="G111" s="35">
        <f>+H111</f>
        <v>0</v>
      </c>
      <c r="H111" s="36">
        <v>0</v>
      </c>
      <c r="I111" s="36">
        <v>293207.5</v>
      </c>
      <c r="J111" s="36">
        <v>293207.5</v>
      </c>
      <c r="K111" s="36">
        <v>293207.5</v>
      </c>
      <c r="L111" s="37">
        <f>IFERROR(K111/H111,0)</f>
        <v>0</v>
      </c>
      <c r="M111" s="38">
        <f>IFERROR(K111/I111,0)</f>
        <v>1</v>
      </c>
    </row>
    <row r="112" spans="2:13" ht="22.5" x14ac:dyDescent="0.2">
      <c r="B112" s="32" t="s">
        <v>156</v>
      </c>
      <c r="C112" s="33"/>
      <c r="D112" s="27" t="s">
        <v>157</v>
      </c>
      <c r="E112" s="43">
        <v>6140</v>
      </c>
      <c r="F112" s="27" t="s">
        <v>95</v>
      </c>
      <c r="G112" s="35">
        <f>+H112</f>
        <v>0</v>
      </c>
      <c r="H112" s="36">
        <v>0</v>
      </c>
      <c r="I112" s="36">
        <v>141666.97</v>
      </c>
      <c r="J112" s="36">
        <v>96129.919999999998</v>
      </c>
      <c r="K112" s="36">
        <v>96129.919999999998</v>
      </c>
      <c r="L112" s="37">
        <f>IFERROR(K112/H112,0)</f>
        <v>0</v>
      </c>
      <c r="M112" s="38">
        <f>IFERROR(K112/I112,0)</f>
        <v>0.67856268825400867</v>
      </c>
    </row>
    <row r="113" spans="2:13" ht="22.5" x14ac:dyDescent="0.2">
      <c r="B113" s="32" t="s">
        <v>158</v>
      </c>
      <c r="C113" s="33"/>
      <c r="D113" s="27" t="s">
        <v>159</v>
      </c>
      <c r="E113" s="43">
        <v>6140</v>
      </c>
      <c r="F113" s="27" t="s">
        <v>95</v>
      </c>
      <c r="G113" s="35">
        <f>+H113</f>
        <v>0</v>
      </c>
      <c r="H113" s="36">
        <v>0</v>
      </c>
      <c r="I113" s="36">
        <v>602375.93999999994</v>
      </c>
      <c r="J113" s="36">
        <v>534429.38</v>
      </c>
      <c r="K113" s="36">
        <v>534429.38</v>
      </c>
      <c r="L113" s="37">
        <f>IFERROR(K113/H113,0)</f>
        <v>0</v>
      </c>
      <c r="M113" s="38">
        <f>IFERROR(K113/I113,0)</f>
        <v>0.88720240054740573</v>
      </c>
    </row>
    <row r="114" spans="2:13" ht="22.5" x14ac:dyDescent="0.2">
      <c r="B114" s="32" t="s">
        <v>160</v>
      </c>
      <c r="C114" s="33"/>
      <c r="D114" s="27" t="s">
        <v>161</v>
      </c>
      <c r="E114" s="43">
        <v>6140</v>
      </c>
      <c r="F114" s="27" t="s">
        <v>95</v>
      </c>
      <c r="G114" s="35">
        <f>+H114</f>
        <v>0</v>
      </c>
      <c r="H114" s="36">
        <v>0</v>
      </c>
      <c r="I114" s="36">
        <v>389676.77</v>
      </c>
      <c r="J114" s="36">
        <v>331568.3</v>
      </c>
      <c r="K114" s="36">
        <v>331568.3</v>
      </c>
      <c r="L114" s="37">
        <f>IFERROR(K114/H114,0)</f>
        <v>0</v>
      </c>
      <c r="M114" s="38">
        <f>IFERROR(K114/I114,0)</f>
        <v>0.85088033346201253</v>
      </c>
    </row>
    <row r="115" spans="2:13" ht="22.5" x14ac:dyDescent="0.2">
      <c r="B115" s="32" t="s">
        <v>162</v>
      </c>
      <c r="C115" s="33"/>
      <c r="D115" s="27" t="s">
        <v>163</v>
      </c>
      <c r="E115" s="43">
        <v>6140</v>
      </c>
      <c r="F115" s="27" t="s">
        <v>95</v>
      </c>
      <c r="G115" s="35">
        <f>+H115</f>
        <v>0</v>
      </c>
      <c r="H115" s="36">
        <v>0</v>
      </c>
      <c r="I115" s="36">
        <v>223234.46</v>
      </c>
      <c r="J115" s="36">
        <v>223234.46</v>
      </c>
      <c r="K115" s="36">
        <v>223234.46</v>
      </c>
      <c r="L115" s="37">
        <f>IFERROR(K115/H115,0)</f>
        <v>0</v>
      </c>
      <c r="M115" s="38">
        <f>IFERROR(K115/I115,0)</f>
        <v>1</v>
      </c>
    </row>
    <row r="116" spans="2:13" x14ac:dyDescent="0.2">
      <c r="B116" s="32" t="s">
        <v>164</v>
      </c>
      <c r="C116" s="33"/>
      <c r="D116" s="27" t="s">
        <v>165</v>
      </c>
      <c r="E116" s="43">
        <v>6130</v>
      </c>
      <c r="F116" s="27" t="s">
        <v>110</v>
      </c>
      <c r="G116" s="35">
        <f>+H116</f>
        <v>0</v>
      </c>
      <c r="H116" s="36">
        <v>0</v>
      </c>
      <c r="I116" s="36">
        <v>3365269.09</v>
      </c>
      <c r="J116" s="36">
        <v>3365269.09</v>
      </c>
      <c r="K116" s="36">
        <v>3365269.09</v>
      </c>
      <c r="L116" s="37">
        <f>IFERROR(K116/H116,0)</f>
        <v>0</v>
      </c>
      <c r="M116" s="38">
        <f>IFERROR(K116/I116,0)</f>
        <v>1</v>
      </c>
    </row>
    <row r="117" spans="2:13" ht="22.5" x14ac:dyDescent="0.2">
      <c r="B117" s="32" t="s">
        <v>166</v>
      </c>
      <c r="C117" s="33"/>
      <c r="D117" s="27" t="s">
        <v>167</v>
      </c>
      <c r="E117" s="43">
        <v>6140</v>
      </c>
      <c r="F117" s="27" t="s">
        <v>95</v>
      </c>
      <c r="G117" s="35">
        <f>+H117</f>
        <v>0</v>
      </c>
      <c r="H117" s="36">
        <v>0</v>
      </c>
      <c r="I117" s="36">
        <v>1401206.94</v>
      </c>
      <c r="J117" s="36">
        <v>1401206.94</v>
      </c>
      <c r="K117" s="36">
        <v>1401206.94</v>
      </c>
      <c r="L117" s="37">
        <f>IFERROR(K117/H117,0)</f>
        <v>0</v>
      </c>
      <c r="M117" s="38">
        <f>IFERROR(K117/I117,0)</f>
        <v>1</v>
      </c>
    </row>
    <row r="118" spans="2:13" x14ac:dyDescent="0.2">
      <c r="B118" s="32" t="s">
        <v>168</v>
      </c>
      <c r="C118" s="33"/>
      <c r="D118" s="27" t="s">
        <v>169</v>
      </c>
      <c r="E118" s="43">
        <v>6150</v>
      </c>
      <c r="F118" s="27" t="s">
        <v>131</v>
      </c>
      <c r="G118" s="35">
        <f>+H118</f>
        <v>0</v>
      </c>
      <c r="H118" s="36">
        <v>0</v>
      </c>
      <c r="I118" s="36">
        <v>1098899.76</v>
      </c>
      <c r="J118" s="36">
        <v>1098899.76</v>
      </c>
      <c r="K118" s="36">
        <v>1098899.76</v>
      </c>
      <c r="L118" s="37">
        <f>IFERROR(K118/H118,0)</f>
        <v>0</v>
      </c>
      <c r="M118" s="38">
        <f>IFERROR(K118/I118,0)</f>
        <v>1</v>
      </c>
    </row>
    <row r="119" spans="2:13" x14ac:dyDescent="0.2">
      <c r="B119" s="32" t="s">
        <v>170</v>
      </c>
      <c r="C119" s="33"/>
      <c r="D119" s="27" t="s">
        <v>171</v>
      </c>
      <c r="E119" s="43">
        <v>6130</v>
      </c>
      <c r="F119" s="27" t="s">
        <v>110</v>
      </c>
      <c r="G119" s="35">
        <f>+H119</f>
        <v>0</v>
      </c>
      <c r="H119" s="36">
        <v>0</v>
      </c>
      <c r="I119" s="36">
        <v>190018.77</v>
      </c>
      <c r="J119" s="36">
        <v>190018.77</v>
      </c>
      <c r="K119" s="36">
        <v>190018.77</v>
      </c>
      <c r="L119" s="37">
        <f>IFERROR(K119/H119,0)</f>
        <v>0</v>
      </c>
      <c r="M119" s="38">
        <f>IFERROR(K119/I119,0)</f>
        <v>1</v>
      </c>
    </row>
    <row r="120" spans="2:13" ht="22.5" x14ac:dyDescent="0.2">
      <c r="B120" s="32"/>
      <c r="C120" s="33"/>
      <c r="D120" s="27"/>
      <c r="E120" s="43">
        <v>6140</v>
      </c>
      <c r="F120" s="27" t="s">
        <v>95</v>
      </c>
      <c r="G120" s="35">
        <f>+H120</f>
        <v>0</v>
      </c>
      <c r="H120" s="36">
        <v>0</v>
      </c>
      <c r="I120" s="36">
        <v>0</v>
      </c>
      <c r="J120" s="36">
        <v>0</v>
      </c>
      <c r="K120" s="36">
        <v>0</v>
      </c>
      <c r="L120" s="37">
        <f>IFERROR(K120/H120,0)</f>
        <v>0</v>
      </c>
      <c r="M120" s="38">
        <f>IFERROR(K120/I120,0)</f>
        <v>0</v>
      </c>
    </row>
    <row r="121" spans="2:13" x14ac:dyDescent="0.2">
      <c r="B121" s="32" t="s">
        <v>172</v>
      </c>
      <c r="C121" s="33"/>
      <c r="D121" s="27" t="s">
        <v>173</v>
      </c>
      <c r="E121" s="43">
        <v>6130</v>
      </c>
      <c r="F121" s="27" t="s">
        <v>110</v>
      </c>
      <c r="G121" s="35">
        <f>+H121</f>
        <v>0</v>
      </c>
      <c r="H121" s="36">
        <v>0</v>
      </c>
      <c r="I121" s="36">
        <v>249877.11</v>
      </c>
      <c r="J121" s="36">
        <v>249877.11</v>
      </c>
      <c r="K121" s="36">
        <v>249877.11</v>
      </c>
      <c r="L121" s="37">
        <f>IFERROR(K121/H121,0)</f>
        <v>0</v>
      </c>
      <c r="M121" s="38">
        <f>IFERROR(K121/I121,0)</f>
        <v>1</v>
      </c>
    </row>
    <row r="122" spans="2:13" ht="22.5" x14ac:dyDescent="0.2">
      <c r="B122" s="32"/>
      <c r="C122" s="33"/>
      <c r="D122" s="27"/>
      <c r="E122" s="43">
        <v>6140</v>
      </c>
      <c r="F122" s="27" t="s">
        <v>95</v>
      </c>
      <c r="G122" s="35">
        <f>+H122</f>
        <v>0</v>
      </c>
      <c r="H122" s="36">
        <v>0</v>
      </c>
      <c r="I122" s="36">
        <v>0</v>
      </c>
      <c r="J122" s="36">
        <v>0</v>
      </c>
      <c r="K122" s="36">
        <v>0</v>
      </c>
      <c r="L122" s="37">
        <f>IFERROR(K122/H122,0)</f>
        <v>0</v>
      </c>
      <c r="M122" s="38">
        <f>IFERROR(K122/I122,0)</f>
        <v>0</v>
      </c>
    </row>
    <row r="123" spans="2:13" ht="22.5" x14ac:dyDescent="0.2">
      <c r="B123" s="32" t="s">
        <v>174</v>
      </c>
      <c r="C123" s="33"/>
      <c r="D123" s="27" t="s">
        <v>175</v>
      </c>
      <c r="E123" s="43">
        <v>6140</v>
      </c>
      <c r="F123" s="27" t="s">
        <v>95</v>
      </c>
      <c r="G123" s="35">
        <f>+H123</f>
        <v>0</v>
      </c>
      <c r="H123" s="36">
        <v>0</v>
      </c>
      <c r="I123" s="36">
        <v>1624287.22</v>
      </c>
      <c r="J123" s="36">
        <v>1368279.36</v>
      </c>
      <c r="K123" s="36">
        <v>1368279.36</v>
      </c>
      <c r="L123" s="37">
        <f>IFERROR(K123/H123,0)</f>
        <v>0</v>
      </c>
      <c r="M123" s="38">
        <f>IFERROR(K123/I123,0)</f>
        <v>0.84238756739094467</v>
      </c>
    </row>
    <row r="124" spans="2:13" ht="22.5" x14ac:dyDescent="0.2">
      <c r="B124" s="32" t="s">
        <v>176</v>
      </c>
      <c r="C124" s="33"/>
      <c r="D124" s="27" t="s">
        <v>177</v>
      </c>
      <c r="E124" s="43">
        <v>6140</v>
      </c>
      <c r="F124" s="27" t="s">
        <v>95</v>
      </c>
      <c r="G124" s="35">
        <f>+H124</f>
        <v>0</v>
      </c>
      <c r="H124" s="36">
        <v>0</v>
      </c>
      <c r="I124" s="36">
        <v>1649874.02</v>
      </c>
      <c r="J124" s="36">
        <v>0</v>
      </c>
      <c r="K124" s="36">
        <v>0</v>
      </c>
      <c r="L124" s="37">
        <f>IFERROR(K124/H124,0)</f>
        <v>0</v>
      </c>
      <c r="M124" s="38">
        <f>IFERROR(K124/I124,0)</f>
        <v>0</v>
      </c>
    </row>
    <row r="125" spans="2:13" ht="22.5" x14ac:dyDescent="0.2">
      <c r="B125" s="32" t="s">
        <v>178</v>
      </c>
      <c r="C125" s="33"/>
      <c r="D125" s="27" t="s">
        <v>179</v>
      </c>
      <c r="E125" s="43">
        <v>6140</v>
      </c>
      <c r="F125" s="27" t="s">
        <v>95</v>
      </c>
      <c r="G125" s="35">
        <f>+H125</f>
        <v>0</v>
      </c>
      <c r="H125" s="36">
        <v>0</v>
      </c>
      <c r="I125" s="36">
        <v>2199892.86</v>
      </c>
      <c r="J125" s="36">
        <v>2199892.86</v>
      </c>
      <c r="K125" s="36">
        <v>2199892.86</v>
      </c>
      <c r="L125" s="37">
        <f>IFERROR(K125/H125,0)</f>
        <v>0</v>
      </c>
      <c r="M125" s="38">
        <f>IFERROR(K125/I125,0)</f>
        <v>1</v>
      </c>
    </row>
    <row r="126" spans="2:13" ht="22.5" x14ac:dyDescent="0.2">
      <c r="B126" s="32" t="s">
        <v>180</v>
      </c>
      <c r="C126" s="33"/>
      <c r="D126" s="27" t="s">
        <v>181</v>
      </c>
      <c r="E126" s="43">
        <v>6140</v>
      </c>
      <c r="F126" s="27" t="s">
        <v>95</v>
      </c>
      <c r="G126" s="35">
        <f>+H126</f>
        <v>0</v>
      </c>
      <c r="H126" s="36">
        <v>0</v>
      </c>
      <c r="I126" s="36">
        <v>1974552.01</v>
      </c>
      <c r="J126" s="36">
        <v>1974552.01</v>
      </c>
      <c r="K126" s="36">
        <v>1974552.01</v>
      </c>
      <c r="L126" s="37">
        <f>IFERROR(K126/H126,0)</f>
        <v>0</v>
      </c>
      <c r="M126" s="38">
        <f>IFERROR(K126/I126,0)</f>
        <v>1</v>
      </c>
    </row>
    <row r="127" spans="2:13" ht="22.5" x14ac:dyDescent="0.2">
      <c r="B127" s="32" t="s">
        <v>182</v>
      </c>
      <c r="C127" s="33"/>
      <c r="D127" s="27" t="s">
        <v>183</v>
      </c>
      <c r="E127" s="43">
        <v>6140</v>
      </c>
      <c r="F127" s="27" t="s">
        <v>95</v>
      </c>
      <c r="G127" s="35">
        <f>+H127</f>
        <v>0</v>
      </c>
      <c r="H127" s="36">
        <v>0</v>
      </c>
      <c r="I127" s="36">
        <v>1178190.44</v>
      </c>
      <c r="J127" s="36">
        <v>1178190.44</v>
      </c>
      <c r="K127" s="36">
        <v>1178190.44</v>
      </c>
      <c r="L127" s="37">
        <f>IFERROR(K127/H127,0)</f>
        <v>0</v>
      </c>
      <c r="M127" s="38">
        <f>IFERROR(K127/I127,0)</f>
        <v>1</v>
      </c>
    </row>
    <row r="128" spans="2:13" ht="22.5" x14ac:dyDescent="0.2">
      <c r="B128" s="32" t="s">
        <v>184</v>
      </c>
      <c r="C128" s="33"/>
      <c r="D128" s="27" t="s">
        <v>183</v>
      </c>
      <c r="E128" s="43">
        <v>6140</v>
      </c>
      <c r="F128" s="27" t="s">
        <v>95</v>
      </c>
      <c r="G128" s="35">
        <f>+H128</f>
        <v>0</v>
      </c>
      <c r="H128" s="36">
        <v>0</v>
      </c>
      <c r="I128" s="36">
        <v>1681057.64</v>
      </c>
      <c r="J128" s="36">
        <v>1681057.64</v>
      </c>
      <c r="K128" s="36">
        <v>1681057.64</v>
      </c>
      <c r="L128" s="37">
        <f>IFERROR(K128/H128,0)</f>
        <v>0</v>
      </c>
      <c r="M128" s="38">
        <f>IFERROR(K128/I128,0)</f>
        <v>1</v>
      </c>
    </row>
    <row r="129" spans="2:13" ht="22.5" x14ac:dyDescent="0.2">
      <c r="B129" s="32" t="s">
        <v>185</v>
      </c>
      <c r="C129" s="33"/>
      <c r="D129" s="27" t="s">
        <v>183</v>
      </c>
      <c r="E129" s="43">
        <v>6140</v>
      </c>
      <c r="F129" s="27" t="s">
        <v>95</v>
      </c>
      <c r="G129" s="35">
        <f>+H129</f>
        <v>0</v>
      </c>
      <c r="H129" s="36">
        <v>0</v>
      </c>
      <c r="I129" s="36">
        <v>2156479.35</v>
      </c>
      <c r="J129" s="36">
        <v>0</v>
      </c>
      <c r="K129" s="36">
        <v>0</v>
      </c>
      <c r="L129" s="37">
        <f>IFERROR(K129/H129,0)</f>
        <v>0</v>
      </c>
      <c r="M129" s="38">
        <f>IFERROR(K129/I129,0)</f>
        <v>0</v>
      </c>
    </row>
    <row r="130" spans="2:13" ht="22.5" x14ac:dyDescent="0.2">
      <c r="B130" s="32" t="s">
        <v>186</v>
      </c>
      <c r="C130" s="33"/>
      <c r="D130" s="27" t="s">
        <v>187</v>
      </c>
      <c r="E130" s="43">
        <v>6140</v>
      </c>
      <c r="F130" s="27" t="s">
        <v>95</v>
      </c>
      <c r="G130" s="35">
        <f>+H130</f>
        <v>0</v>
      </c>
      <c r="H130" s="36">
        <v>0</v>
      </c>
      <c r="I130" s="36">
        <v>896032</v>
      </c>
      <c r="J130" s="36">
        <v>896032</v>
      </c>
      <c r="K130" s="36">
        <v>896032</v>
      </c>
      <c r="L130" s="37">
        <f>IFERROR(K130/H130,0)</f>
        <v>0</v>
      </c>
      <c r="M130" s="38">
        <f>IFERROR(K130/I130,0)</f>
        <v>1</v>
      </c>
    </row>
    <row r="131" spans="2:13" ht="13.15" x14ac:dyDescent="0.25">
      <c r="B131" s="32"/>
      <c r="C131" s="33"/>
      <c r="D131" s="27"/>
      <c r="E131" s="43"/>
      <c r="F131" s="27"/>
      <c r="G131" s="44"/>
      <c r="H131" s="44"/>
      <c r="I131" s="44"/>
      <c r="J131" s="44"/>
      <c r="K131" s="44"/>
      <c r="L131" s="41"/>
      <c r="M131" s="42"/>
    </row>
    <row r="132" spans="2:13" ht="13.15" x14ac:dyDescent="0.25">
      <c r="B132" s="47"/>
      <c r="C132" s="48"/>
      <c r="D132" s="49"/>
      <c r="E132" s="50"/>
      <c r="F132" s="49"/>
      <c r="G132" s="49"/>
      <c r="H132" s="49"/>
      <c r="I132" s="49"/>
      <c r="J132" s="49"/>
      <c r="K132" s="49"/>
      <c r="L132" s="49"/>
      <c r="M132" s="51"/>
    </row>
    <row r="133" spans="2:13" x14ac:dyDescent="0.2">
      <c r="B133" s="67" t="s">
        <v>17</v>
      </c>
      <c r="C133" s="68"/>
      <c r="D133" s="68"/>
      <c r="E133" s="68"/>
      <c r="F133" s="68"/>
      <c r="G133" s="7">
        <f>SUM(G82:G130)</f>
        <v>0</v>
      </c>
      <c r="H133" s="7">
        <f>SUM(H82:H130)</f>
        <v>0</v>
      </c>
      <c r="I133" s="7">
        <f>SUM(I82:I130)</f>
        <v>106072166.29999998</v>
      </c>
      <c r="J133" s="7">
        <f>SUM(J82:J130)</f>
        <v>32634766.020000003</v>
      </c>
      <c r="K133" s="7">
        <f>SUM(K82:K130)</f>
        <v>43567628.630000003</v>
      </c>
      <c r="L133" s="8">
        <f>IFERROR(K133/H133,0)</f>
        <v>0</v>
      </c>
      <c r="M133" s="9">
        <f>IFERROR(K133/I133,0)</f>
        <v>0.41073572973685946</v>
      </c>
    </row>
    <row r="134" spans="2:13" ht="13.15" x14ac:dyDescent="0.25">
      <c r="B134" s="4"/>
      <c r="C134" s="5"/>
      <c r="D134" s="2"/>
      <c r="E134" s="6"/>
      <c r="F134" s="2"/>
      <c r="G134" s="2"/>
      <c r="H134" s="2"/>
      <c r="I134" s="2"/>
      <c r="J134" s="2"/>
      <c r="K134" s="2"/>
      <c r="L134" s="2"/>
      <c r="M134" s="3"/>
    </row>
    <row r="135" spans="2:13" x14ac:dyDescent="0.2">
      <c r="B135" s="52" t="s">
        <v>18</v>
      </c>
      <c r="C135" s="53"/>
      <c r="D135" s="53"/>
      <c r="E135" s="53"/>
      <c r="F135" s="53"/>
      <c r="G135" s="10">
        <f>+G77+G133</f>
        <v>2571482</v>
      </c>
      <c r="H135" s="10">
        <f>+H77+H133</f>
        <v>2571482</v>
      </c>
      <c r="I135" s="10">
        <f>+I77+I133</f>
        <v>114048010.24999999</v>
      </c>
      <c r="J135" s="10">
        <f>+J77+J133</f>
        <v>38065401.090000004</v>
      </c>
      <c r="K135" s="10">
        <f>+K77+K133</f>
        <v>51402516.609999999</v>
      </c>
      <c r="L135" s="11">
        <f>IFERROR(K135/H135,0)</f>
        <v>19.989452234159135</v>
      </c>
      <c r="M135" s="12">
        <f>IFERROR(K135/I135,0)</f>
        <v>0.45070945558210651</v>
      </c>
    </row>
    <row r="136" spans="2:13" x14ac:dyDescent="0.2">
      <c r="B136" s="13"/>
      <c r="C136" s="14"/>
      <c r="D136" s="14"/>
      <c r="E136" s="15"/>
      <c r="F136" s="14"/>
      <c r="G136" s="14"/>
      <c r="H136" s="14"/>
      <c r="I136" s="14"/>
      <c r="J136" s="14"/>
      <c r="K136" s="14"/>
      <c r="L136" s="14"/>
      <c r="M136" s="16"/>
    </row>
    <row r="137" spans="2:13" ht="15" x14ac:dyDescent="0.25">
      <c r="B137" s="17" t="s">
        <v>19</v>
      </c>
      <c r="C137" s="17"/>
      <c r="D137" s="18"/>
      <c r="E137" s="19"/>
      <c r="F137" s="18"/>
      <c r="G137" s="18"/>
      <c r="H137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135:F135"/>
    <mergeCell ref="K3:K5"/>
    <mergeCell ref="L3:M3"/>
    <mergeCell ref="L4:L5"/>
    <mergeCell ref="M4:M5"/>
    <mergeCell ref="B6:D6"/>
    <mergeCell ref="J6:K6"/>
    <mergeCell ref="C7:D7"/>
    <mergeCell ref="B77:F77"/>
    <mergeCell ref="B79:D79"/>
    <mergeCell ref="C80:D80"/>
    <mergeCell ref="B133:F1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Juanito</cp:lastModifiedBy>
  <dcterms:created xsi:type="dcterms:W3CDTF">2020-08-06T19:52:58Z</dcterms:created>
  <dcterms:modified xsi:type="dcterms:W3CDTF">2024-01-27T14:54:37Z</dcterms:modified>
</cp:coreProperties>
</file>