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OCAMPO\INFORMACION FINANCIERA 2022\1ER TRIMESTRE 2022\"/>
    </mc:Choice>
  </mc:AlternateContent>
  <bookViews>
    <workbookView xWindow="0" yWindow="0" windowWidth="23040" windowHeight="9525" tabRatio="863" activeTab="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20" i="62" l="1"/>
  <c r="C20" i="62"/>
  <c r="D103" i="62" l="1"/>
  <c r="D102" i="62" s="1"/>
  <c r="C103" i="62"/>
  <c r="C102" i="62" s="1"/>
  <c r="D96" i="62"/>
  <c r="C96" i="62"/>
  <c r="D37" i="62"/>
  <c r="D28" i="62"/>
  <c r="D43" i="62" l="1"/>
  <c r="D58" i="62"/>
  <c r="C58" i="62"/>
  <c r="D56" i="62"/>
  <c r="C56" i="62"/>
  <c r="D54" i="62"/>
  <c r="C54" i="62"/>
  <c r="D52" i="62"/>
  <c r="C52" i="62"/>
  <c r="D50" i="62"/>
  <c r="C50" i="62"/>
  <c r="D49" i="62" l="1"/>
  <c r="C49" i="62"/>
  <c r="F38" i="65"/>
  <c r="F37" i="65"/>
  <c r="D94" i="62"/>
  <c r="D93" i="62" s="1"/>
  <c r="F35" i="65" l="1"/>
  <c r="F34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8" i="60" l="1"/>
  <c r="C206" i="60"/>
  <c r="D15" i="62" l="1"/>
  <c r="C15" i="62"/>
  <c r="C41" i="59"/>
  <c r="C32" i="59"/>
  <c r="C9" i="60" l="1"/>
  <c r="C94" i="62" l="1"/>
  <c r="C93" i="62" s="1"/>
  <c r="C219" i="60"/>
  <c r="C218" i="60" s="1"/>
  <c r="C204" i="60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51" i="65"/>
  <c r="F50" i="65"/>
  <c r="F49" i="65"/>
  <c r="F48" i="65"/>
  <c r="F47" i="65"/>
  <c r="F46" i="65"/>
  <c r="F45" i="65"/>
  <c r="F44" i="65"/>
  <c r="F43" i="65"/>
  <c r="F42" i="65"/>
  <c r="F41" i="65"/>
  <c r="F40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1" i="62" l="1"/>
  <c r="D48" i="62" s="1"/>
  <c r="D113" i="62" s="1"/>
  <c r="C61" i="62"/>
  <c r="C48" i="62" s="1"/>
  <c r="C113" i="62" s="1"/>
  <c r="C43" i="62"/>
  <c r="C98" i="60"/>
  <c r="C58" i="60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D215" i="60" l="1"/>
  <c r="D211" i="60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13" i="60"/>
  <c r="D205" i="60"/>
  <c r="D193" i="60"/>
  <c r="D169" i="60"/>
  <c r="D141" i="60"/>
  <c r="D133" i="60"/>
  <c r="D125" i="60"/>
  <c r="D109" i="60"/>
  <c r="D101" i="60"/>
  <c r="D216" i="60"/>
  <c r="D196" i="60"/>
  <c r="D188" i="60"/>
  <c r="D176" i="60"/>
  <c r="D168" i="60"/>
  <c r="D152" i="60"/>
  <c r="D144" i="60"/>
  <c r="D136" i="60"/>
  <c r="D120" i="60"/>
  <c r="D116" i="60"/>
  <c r="D108" i="60"/>
  <c r="D214" i="60"/>
  <c r="D210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7" i="60"/>
  <c r="D209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20" i="60"/>
  <c r="D212" i="60"/>
  <c r="D200" i="60"/>
  <c r="D192" i="60"/>
  <c r="D184" i="60"/>
  <c r="D172" i="60"/>
  <c r="D156" i="60"/>
  <c r="D148" i="60"/>
  <c r="D140" i="60"/>
  <c r="D132" i="60"/>
  <c r="D124" i="60"/>
  <c r="D112" i="60"/>
  <c r="D104" i="60"/>
  <c r="D208" i="60"/>
  <c r="D206" i="60"/>
  <c r="D149" i="60"/>
  <c r="D195" i="60"/>
  <c r="D167" i="60"/>
  <c r="D142" i="60"/>
  <c r="D204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9" i="60"/>
  <c r="D185" i="60"/>
  <c r="D160" i="60"/>
  <c r="D127" i="60"/>
  <c r="D99" i="60"/>
  <c r="D170" i="60"/>
  <c r="D218" i="60"/>
  <c r="C8" i="60"/>
</calcChain>
</file>

<file path=xl/sharedStrings.xml><?xml version="1.0" encoding="utf-8"?>
<sst xmlns="http://schemas.openxmlformats.org/spreadsheetml/2006/main" count="967" uniqueCount="671">
  <si>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</si>
  <si>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</si>
  <si>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</si>
  <si>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</si>
  <si>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</si>
  <si>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</si>
  <si>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</si>
  <si>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</si>
  <si>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</si>
  <si>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</si>
  <si>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</si>
  <si>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</si>
  <si>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</si>
  <si>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</si>
  <si>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</si>
  <si>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</si>
  <si>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</si>
  <si>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</si>
  <si>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</si>
  <si>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</si>
  <si>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</si>
  <si>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</si>
  <si>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</si>
  <si>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</si>
  <si>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</si>
  <si>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</si>
  <si>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</si>
  <si>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</si>
  <si>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</si>
  <si>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</si>
  <si>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</si>
  <si>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</si>
  <si>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</si>
  <si>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</si>
  <si>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</si>
  <si>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</si>
  <si>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</si>
  <si>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</si>
  <si>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</si>
  <si>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</si>
  <si>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</si>
  <si>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</si>
  <si>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</si>
  <si>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</si>
  <si>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</si>
  <si>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</si>
  <si>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</si>
  <si>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</si>
  <si>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</si>
  <si>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</si>
  <si>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</si>
  <si>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</si>
  <si>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</si>
  <si>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</si>
  <si>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</si>
  <si>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</si>
  <si>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</si>
  <si>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</si>
  <si>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</si>
  <si>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</si>
  <si>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</si>
  <si>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</si>
  <si>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</si>
  <si>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</si>
  <si>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</si>
  <si>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</si>
  <si>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</si>
  <si>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</si>
  <si>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</si>
  <si>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</si>
  <si>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</si>
  <si>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</si>
  <si>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</si>
  <si>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</si>
  <si>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</si>
  <si>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</si>
  <si>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</si>
  <si>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</si>
  <si>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</si>
  <si>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</si>
  <si>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</si>
  <si>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</si>
  <si>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</si>
  <si>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</si>
  <si>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</si>
  <si>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</si>
  <si>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</si>
  <si>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</si>
  <si>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</si>
  <si>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</si>
  <si>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</si>
  <si>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</si>
  <si>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</si>
  <si>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</si>
  <si>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</si>
  <si>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</si>
  <si>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</si>
  <si>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</si>
  <si>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</si>
  <si>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</si>
  <si>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</si>
  <si>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</si>
  <si>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</si>
  <si>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</si>
  <si>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</si>
  <si>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</si>
  <si>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</si>
  <si>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</si>
  <si>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</si>
  <si>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</si>
  <si>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</si>
  <si>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</si>
  <si>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</si>
  <si>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</si>
  <si>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</si>
  <si>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</si>
  <si>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</si>
  <si>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</si>
  <si>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</si>
  <si>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</si>
  <si>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</si>
  <si>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</si>
  <si>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</si>
  <si>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</si>
  <si>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</si>
  <si>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</si>
  <si>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</si>
  <si>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</si>
  <si>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</si>
  <si>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</si>
  <si>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</si>
  <si>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</si>
  <si>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</si>
  <si>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</si>
  <si>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</si>
  <si>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</si>
  <si>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</si>
  <si>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</si>
  <si>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</si>
  <si>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</si>
  <si>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</si>
  <si>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</si>
  <si>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</si>
  <si>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</si>
  <si>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</si>
  <si>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</si>
  <si>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</si>
  <si>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</si>
  <si>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</si>
  <si>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</si>
  <si>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</si>
  <si>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</si>
  <si>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</si>
  <si>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</si>
  <si>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</si>
  <si>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</si>
  <si>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</si>
  <si>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</si>
  <si>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</si>
  <si>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</si>
  <si>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</si>
  <si>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</si>
  <si>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</si>
  <si>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</si>
  <si>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</si>
  <si>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</si>
  <si>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</si>
  <si>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</si>
  <si>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</si>
  <si>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</si>
  <si>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</si>
  <si>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</si>
  <si>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</si>
  <si>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</si>
  <si>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</si>
  <si>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</si>
  <si>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</si>
  <si>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</si>
  <si>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</si>
  <si>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</si>
  <si>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</si>
  <si>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</si>
  <si>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</si>
  <si>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</si>
  <si>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</si>
  <si>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</si>
  <si>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</si>
  <si>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</si>
  <si>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</si>
  <si>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</si>
  <si>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</si>
  <si>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</si>
  <si>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</si>
  <si>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</si>
  <si>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</si>
  <si>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</si>
  <si>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</si>
  <si>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</si>
  <si>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</si>
  <si>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</si>
  <si>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</si>
  <si>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</si>
  <si>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</si>
  <si>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</si>
  <si>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</si>
  <si>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</si>
  <si>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</si>
  <si>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</si>
  <si>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</si>
  <si>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</si>
  <si>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</si>
  <si>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</si>
  <si>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</si>
  <si>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</si>
  <si>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</si>
  <si>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</si>
  <si>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</si>
  <si>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</si>
  <si>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</si>
  <si>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</si>
  <si>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</si>
  <si>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</si>
  <si>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</si>
  <si>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</si>
  <si>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</si>
  <si>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</si>
  <si>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</si>
  <si>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</si>
  <si>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</si>
  <si>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</si>
  <si>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</si>
  <si>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</si>
  <si>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</si>
  <si>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</si>
  <si>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</si>
  <si>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</si>
  <si>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</si>
  <si>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</si>
  <si>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</si>
  <si>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</si>
  <si>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</si>
  <si>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</si>
  <si>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</si>
  <si>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</si>
  <si>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</si>
  <si>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</si>
  <si>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</si>
  <si>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</si>
  <si>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</si>
  <si>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</si>
  <si>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</si>
  <si>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</si>
  <si>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</si>
  <si>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</si>
  <si>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</si>
  <si>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</si>
  <si>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</si>
  <si>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</si>
  <si>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</si>
  <si>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</si>
  <si>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</si>
  <si>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</si>
  <si>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</si>
  <si>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</si>
  <si>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</si>
  <si>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</si>
  <si>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</si>
  <si>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</si>
  <si>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</si>
  <si>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</si>
  <si>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</si>
  <si>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</si>
  <si>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</si>
  <si>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</si>
  <si>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</si>
  <si>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</si>
  <si>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</si>
  <si>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</si>
  <si>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</si>
  <si>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</si>
  <si>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</si>
  <si>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</si>
  <si>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</si>
  <si>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</si>
  <si>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</si>
  <si>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</si>
  <si>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</si>
  <si>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</si>
  <si>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</si>
  <si>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</si>
  <si>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</si>
  <si>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</si>
  <si>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</si>
  <si>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</si>
  <si>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</si>
  <si>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</si>
  <si>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</si>
  <si>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</si>
  <si>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</si>
  <si>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</si>
  <si>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</si>
  <si>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</si>
  <si>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</si>
  <si>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</si>
  <si>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</si>
  <si>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</si>
  <si>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</si>
  <si>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</si>
  <si>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</si>
  <si>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</si>
  <si>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</si>
  <si>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</si>
  <si>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</si>
  <si>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</si>
  <si>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</si>
  <si>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</si>
  <si>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</si>
  <si>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</si>
  <si>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</si>
  <si>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</si>
  <si>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</si>
  <si>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</si>
  <si>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</si>
  <si>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</si>
  <si>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</si>
  <si>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</si>
  <si>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</si>
  <si>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</si>
  <si>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</si>
  <si>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</si>
  <si>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</si>
  <si>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</si>
  <si>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</si>
  <si>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</si>
  <si>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</si>
  <si>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</si>
  <si>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</si>
  <si>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</si>
  <si>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</si>
  <si>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</si>
  <si>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</si>
  <si>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</si>
  <si>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</si>
  <si>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</si>
  <si>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</si>
  <si>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</si>
  <si>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</si>
  <si>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</si>
  <si>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</si>
  <si>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</si>
  <si>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</si>
  <si>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</si>
  <si>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</si>
  <si>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</si>
  <si>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</si>
  <si>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</si>
  <si>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</si>
  <si>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</si>
  <si>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</si>
  <si>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</si>
  <si>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</si>
  <si>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</si>
  <si>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</si>
  <si>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</si>
  <si>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</si>
  <si>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</si>
  <si>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</si>
  <si>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</si>
  <si>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</si>
  <si>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</si>
  <si>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</si>
  <si>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</si>
  <si>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</si>
  <si>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</si>
  <si>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</si>
  <si>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</si>
  <si>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</si>
  <si>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</si>
  <si>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</si>
  <si>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</si>
  <si>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</si>
  <si>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</si>
  <si>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</si>
  <si>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</si>
  <si>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</si>
  <si>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</si>
  <si>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</si>
  <si>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</si>
  <si>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</si>
  <si>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</si>
  <si>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</si>
  <si>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</si>
  <si>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</si>
  <si>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</si>
  <si>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</si>
  <si>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</si>
  <si>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</si>
  <si>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</si>
  <si>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</si>
  <si>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</si>
  <si>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</si>
  <si>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</si>
  <si>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</si>
  <si>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</si>
  <si>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</si>
  <si>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</si>
  <si>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</si>
  <si>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</si>
  <si>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</si>
  <si>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</si>
  <si>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</si>
  <si>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</si>
  <si>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</si>
  <si>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</si>
  <si>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</si>
  <si>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</si>
  <si>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</si>
  <si>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</si>
  <si>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</si>
  <si>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</si>
  <si>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</si>
  <si>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</si>
  <si>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</si>
  <si>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</si>
  <si>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</si>
  <si>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</si>
  <si>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</si>
  <si>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</si>
  <si>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</si>
  <si>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</si>
  <si>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</si>
  <si>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</si>
  <si>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</si>
  <si>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</si>
  <si>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</si>
  <si>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</si>
  <si>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</si>
  <si>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</si>
  <si>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</si>
  <si>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</si>
  <si>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</si>
  <si>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</si>
  <si>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</si>
  <si>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</si>
  <si>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</si>
  <si>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</si>
  <si>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</si>
  <si>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</si>
  <si>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</si>
  <si>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</si>
  <si>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</si>
  <si>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</si>
  <si>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</si>
  <si>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</si>
  <si>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</si>
  <si>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</si>
  <si>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</si>
  <si>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</si>
  <si>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</si>
  <si>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</si>
  <si>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</si>
  <si>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</si>
  <si>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</si>
  <si>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</si>
  <si>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</si>
  <si>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</si>
  <si>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</si>
  <si>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</si>
  <si>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</si>
  <si>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</si>
  <si>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</si>
  <si>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</si>
  <si>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</si>
  <si>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</si>
  <si>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</si>
  <si>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</si>
  <si>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</si>
  <si>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</si>
  <si>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</si>
  <si>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</si>
  <si>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</si>
  <si>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</si>
  <si>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</si>
  <si>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</si>
  <si>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</si>
  <si>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</si>
  <si>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</si>
  <si>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</si>
  <si>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</si>
  <si>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</si>
  <si>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</si>
  <si>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</si>
  <si>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</si>
  <si>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</si>
  <si>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</si>
  <si>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</si>
  <si>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</si>
  <si>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</si>
  <si>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</si>
  <si>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</si>
  <si>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</si>
  <si>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</si>
  <si>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</si>
  <si>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</si>
  <si>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</si>
  <si>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</si>
  <si>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</si>
  <si>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</si>
  <si>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</si>
  <si>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</si>
  <si>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</si>
  <si>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</si>
  <si>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</si>
  <si>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</si>
  <si>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</si>
  <si>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</si>
  <si>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</si>
  <si>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</si>
  <si>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</si>
  <si>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</si>
  <si>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</si>
  <si>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</si>
  <si>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</si>
  <si>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</si>
  <si>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</si>
  <si>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</si>
  <si>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</si>
  <si>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</si>
  <si>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</si>
  <si>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</si>
  <si>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</si>
  <si>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</si>
  <si>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</si>
  <si>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</si>
  <si>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</si>
  <si>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</si>
  <si>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</si>
  <si>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</si>
  <si>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</si>
  <si>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</si>
  <si>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</si>
  <si>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</si>
  <si>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</si>
  <si>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</si>
  <si>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</si>
  <si>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</si>
  <si>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</si>
  <si>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</si>
  <si>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</si>
  <si>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</si>
  <si>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</si>
  <si>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</si>
  <si>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</si>
  <si>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</si>
  <si>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</si>
  <si>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</si>
  <si>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</si>
  <si>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</si>
  <si>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</si>
  <si>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</si>
  <si>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</si>
  <si>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</si>
  <si>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</si>
  <si>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</si>
  <si>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</si>
  <si>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</si>
  <si>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</si>
  <si>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</si>
  <si>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</si>
  <si>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</si>
  <si>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</si>
  <si>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</si>
  <si>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</si>
  <si>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</si>
  <si>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</si>
  <si>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</si>
  <si>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</si>
  <si>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</si>
  <si>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</si>
  <si>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</si>
  <si>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</si>
  <si>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</si>
  <si>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</si>
  <si>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</si>
  <si>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</si>
  <si>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</si>
  <si>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</si>
  <si>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</si>
  <si>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</si>
  <si>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</si>
  <si>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</si>
  <si>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</si>
  <si>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</si>
  <si>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</si>
  <si>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</si>
  <si>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</si>
  <si>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</si>
  <si>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</si>
  <si>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</si>
  <si>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</si>
  <si>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</si>
  <si>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</si>
  <si>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</si>
  <si>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</si>
  <si>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</si>
  <si>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</si>
  <si>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</si>
  <si>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</si>
  <si>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Compra de Divisas</t>
  </si>
  <si>
    <t>Divisas por Compra (Acreedora</t>
  </si>
  <si>
    <t>Crédito Simple Disponible 2020</t>
  </si>
  <si>
    <t>Disposición de Crédito Simple 2020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</si>
  <si>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</si>
  <si>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</si>
  <si>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</si>
  <si>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</si>
  <si>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</si>
  <si>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</si>
  <si>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</si>
  <si>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</si>
  <si>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</si>
  <si>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</si>
  <si>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</si>
  <si>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</si>
  <si>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</si>
  <si>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</si>
  <si>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</si>
  <si>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</si>
  <si>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</si>
  <si>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</si>
  <si>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</si>
  <si>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</si>
  <si>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</si>
  <si>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</si>
  <si>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</si>
  <si>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</si>
  <si>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</si>
  <si>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</si>
  <si>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</si>
  <si>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</si>
  <si>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</si>
  <si>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</si>
  <si>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</si>
  <si>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</si>
  <si>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</si>
  <si>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</si>
  <si>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</si>
  <si>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</si>
  <si>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</si>
  <si>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</si>
  <si>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</si>
  <si>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</si>
  <si>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</si>
  <si>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</si>
  <si>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</si>
  <si>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</si>
  <si>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</si>
  <si>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</si>
  <si>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</si>
  <si>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</si>
  <si>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</si>
  <si>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</si>
  <si>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Municipio de Ocampo</t>
  </si>
  <si>
    <t>Correspondiente del 1 de Enero 31 de Marzo de 2022</t>
  </si>
  <si>
    <t xml:space="preserve">LIC. ERICK SILVANO MONTEMAYOR LARA </t>
  </si>
  <si>
    <t xml:space="preserve">ING. JUAN MANUEL VELÁZQUEZ LÓPEZ </t>
  </si>
  <si>
    <t xml:space="preserve">PRESIDENTE MUNICIPAL </t>
  </si>
  <si>
    <t xml:space="preserve">TESORERO MUNICIPAL </t>
  </si>
  <si>
    <t xml:space="preserve">                 PRESIDENTE MUNICIPAL </t>
  </si>
  <si>
    <t>responsabiidad del emisor.</t>
  </si>
  <si>
    <t xml:space="preserve">Bajo protesta de decir verdad declaramos que los Estados Financieros y sus notas, son razonablemente correctos y 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</si>
</sst>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7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0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0" fontId="12" fillId="0" borderId="0" xfId="8" applyFont="1" applyAlignment="1">
      <alignment horizontal="center"/>
    </xf>
    <xf numFmtId="0" fontId="12" fillId="0" borderId="0" xfId="8" applyFont="1" applyAlignment="1">
      <alignment horizontal="left"/>
    </xf>
    <xf numFmtId="0" fontId="13" fillId="0" borderId="0" xfId="8" applyFont="1" applyAlignment="1">
      <alignment horizontal="left"/>
    </xf>
    <xf numFmtId="0" fontId="20" fillId="0" borderId="0" xfId="10" applyFont="1"/>
    <xf numFmtId="0" fontId="12" fillId="0" borderId="0" xfId="8" applyFont="1" applyAlignment="1">
      <alignment horizontal="center"/>
    </xf>
    <xf numFmtId="0" fontId="13" fillId="0" borderId="0" xfId="8" applyFont="1" applyAlignment="1">
      <alignment horizont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0" borderId="0" xfId="8" applyFont="1" applyAlignment="1">
      <alignment horizontal="center"/>
    </xf>
    <xf numFmtId="0" fontId="13" fillId="0" borderId="0" xfId="8" applyFont="1" applyAlignment="1">
      <alignment horizont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2" fillId="0" borderId="0" xfId="8" applyFont="1" applyAlignment="1">
      <alignment horizontal="right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8">
    <cellStyle name="Hipervínculo" xfId="11" builtinId="8"/>
    <cellStyle name="Millares 2" xfId="1"/>
    <cellStyle name="Millares 2 2" xfId="15"/>
    <cellStyle name="Millares 2 3" xfId="16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4"/>
  <sheetViews>
    <sheetView zoomScaleNormal="100" zoomScaleSheetLayoutView="100" workbookViewId="0">
      <pane ySplit="5" topLeftCell="A6" activePane="bottomLeft" state="frozen"/>
      <selection activeCell="A14" sqref="A14:B14"/>
      <selection pane="bottomLeft" activeCell="B20" sqref="B20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59" t="s">
        <v>662</v>
      </c>
      <c r="B1" s="159"/>
      <c r="C1" s="17"/>
      <c r="D1" s="14" t="s">
        <v>614</v>
      </c>
      <c r="E1" s="15">
        <v>2022</v>
      </c>
    </row>
    <row r="2" spans="1:5" ht="18.95" customHeight="1" x14ac:dyDescent="0.2">
      <c r="A2" s="160" t="s">
        <v>613</v>
      </c>
      <c r="B2" s="160"/>
      <c r="C2" s="36"/>
      <c r="D2" s="14" t="s">
        <v>615</v>
      </c>
      <c r="E2" s="17" t="s">
        <v>620</v>
      </c>
    </row>
    <row r="3" spans="1:5" ht="18.95" customHeight="1" x14ac:dyDescent="0.2">
      <c r="A3" s="161" t="s">
        <v>663</v>
      </c>
      <c r="B3" s="161"/>
      <c r="C3" s="17"/>
      <c r="D3" s="14" t="s">
        <v>616</v>
      </c>
      <c r="E3" s="15">
        <v>1</v>
      </c>
    </row>
    <row r="4" spans="1:5" s="101" customFormat="1" ht="18.95" customHeight="1" x14ac:dyDescent="0.2">
      <c r="A4" s="161" t="s">
        <v>635</v>
      </c>
      <c r="B4" s="161"/>
      <c r="C4" s="161"/>
      <c r="D4" s="161"/>
      <c r="E4" s="161"/>
    </row>
    <row r="5" spans="1:5" ht="15" customHeight="1" x14ac:dyDescent="0.2">
      <c r="A5" s="146" t="s">
        <v>41</v>
      </c>
      <c r="B5" s="145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133</v>
      </c>
      <c r="B13" s="46" t="s">
        <v>591</v>
      </c>
    </row>
    <row r="14" spans="1:5" x14ac:dyDescent="0.2">
      <c r="A14" s="45" t="s">
        <v>7</v>
      </c>
      <c r="B14" s="46" t="s">
        <v>592</v>
      </c>
    </row>
    <row r="15" spans="1:5" x14ac:dyDescent="0.2">
      <c r="A15" s="45" t="s">
        <v>8</v>
      </c>
      <c r="B15" s="46" t="s">
        <v>132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593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185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102" t="s">
        <v>577</v>
      </c>
      <c r="B24" s="103" t="s">
        <v>306</v>
      </c>
    </row>
    <row r="25" spans="1:2" x14ac:dyDescent="0.2">
      <c r="A25" s="102" t="s">
        <v>578</v>
      </c>
      <c r="B25" s="103" t="s">
        <v>579</v>
      </c>
    </row>
    <row r="26" spans="1:2" s="101" customFormat="1" x14ac:dyDescent="0.2">
      <c r="A26" s="102" t="s">
        <v>580</v>
      </c>
      <c r="B26" s="103" t="s">
        <v>343</v>
      </c>
    </row>
    <row r="27" spans="1:2" x14ac:dyDescent="0.2">
      <c r="A27" s="102" t="s">
        <v>581</v>
      </c>
      <c r="B27" s="103" t="s">
        <v>360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636</v>
      </c>
    </row>
    <row r="41" spans="1:2" ht="12" thickBot="1" x14ac:dyDescent="0.25">
      <c r="A41" s="11"/>
      <c r="B41" s="12"/>
    </row>
    <row r="44" spans="1:2" x14ac:dyDescent="0.2">
      <c r="B44" s="101" t="s">
        <v>637</v>
      </c>
    </row>
  </sheetData>
  <sheetProtection formatCells="0" formatColumns="0" formatRows="0" autoFilter="0" pivotTables="0"/>
  <mergeCells count="4">
    <mergeCell ref="A1:B1"/>
    <mergeCell ref="A2:B2"/>
    <mergeCell ref="A3:B3"/>
    <mergeCell ref="A4:E4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opLeftCell="A10" workbookViewId="0">
      <selection activeCell="C26" sqref="C26:D26"/>
    </sheetView>
  </sheetViews>
  <sheetFormatPr baseColWidth="10" defaultColWidth="11.42578125" defaultRowHeight="11.25" x14ac:dyDescent="0.2"/>
  <cols>
    <col min="1" max="1" width="3.28515625" style="39" customWidth="1"/>
    <col min="2" max="2" width="61" style="39" customWidth="1"/>
    <col min="3" max="3" width="19" style="39" customWidth="1"/>
    <col min="4" max="16384" width="11.42578125" style="39"/>
  </cols>
  <sheetData>
    <row r="1" spans="1:3" s="37" customFormat="1" ht="18" customHeight="1" x14ac:dyDescent="0.25">
      <c r="A1" s="167" t="s">
        <v>662</v>
      </c>
      <c r="B1" s="168"/>
      <c r="C1" s="169"/>
    </row>
    <row r="2" spans="1:3" s="37" customFormat="1" ht="18" customHeight="1" x14ac:dyDescent="0.25">
      <c r="A2" s="170" t="s">
        <v>625</v>
      </c>
      <c r="B2" s="171"/>
      <c r="C2" s="172"/>
    </row>
    <row r="3" spans="1:3" s="37" customFormat="1" ht="18" customHeight="1" x14ac:dyDescent="0.25">
      <c r="A3" s="170" t="s">
        <v>663</v>
      </c>
      <c r="B3" s="173"/>
      <c r="C3" s="172"/>
    </row>
    <row r="4" spans="1:3" s="40" customFormat="1" ht="18" customHeight="1" x14ac:dyDescent="0.2">
      <c r="A4" s="174" t="s">
        <v>626</v>
      </c>
      <c r="B4" s="175"/>
      <c r="C4" s="176"/>
    </row>
    <row r="5" spans="1:3" s="38" customFormat="1" x14ac:dyDescent="0.2">
      <c r="A5" s="58" t="s">
        <v>525</v>
      </c>
      <c r="B5" s="58"/>
      <c r="C5" s="59">
        <v>46134904.75</v>
      </c>
    </row>
    <row r="6" spans="1:3" x14ac:dyDescent="0.2">
      <c r="A6" s="60"/>
      <c r="B6" s="61"/>
      <c r="C6" s="62"/>
    </row>
    <row r="7" spans="1:3" x14ac:dyDescent="0.2">
      <c r="A7" s="71" t="s">
        <v>526</v>
      </c>
      <c r="B7" s="71"/>
      <c r="C7" s="63">
        <f>SUM(C8:C13)</f>
        <v>0</v>
      </c>
    </row>
    <row r="8" spans="1:3" x14ac:dyDescent="0.2">
      <c r="A8" s="80" t="s">
        <v>527</v>
      </c>
      <c r="B8" s="79" t="s">
        <v>344</v>
      </c>
      <c r="C8" s="64">
        <v>0</v>
      </c>
    </row>
    <row r="9" spans="1:3" x14ac:dyDescent="0.2">
      <c r="A9" s="65" t="s">
        <v>528</v>
      </c>
      <c r="B9" s="66" t="s">
        <v>537</v>
      </c>
      <c r="C9" s="64">
        <v>0</v>
      </c>
    </row>
    <row r="10" spans="1:3" x14ac:dyDescent="0.2">
      <c r="A10" s="65" t="s">
        <v>529</v>
      </c>
      <c r="B10" s="66" t="s">
        <v>352</v>
      </c>
      <c r="C10" s="64">
        <v>0</v>
      </c>
    </row>
    <row r="11" spans="1:3" x14ac:dyDescent="0.2">
      <c r="A11" s="65" t="s">
        <v>530</v>
      </c>
      <c r="B11" s="66" t="s">
        <v>353</v>
      </c>
      <c r="C11" s="64">
        <v>0</v>
      </c>
    </row>
    <row r="12" spans="1:3" x14ac:dyDescent="0.2">
      <c r="A12" s="65" t="s">
        <v>531</v>
      </c>
      <c r="B12" s="66" t="s">
        <v>354</v>
      </c>
      <c r="C12" s="64">
        <v>0</v>
      </c>
    </row>
    <row r="13" spans="1:3" x14ac:dyDescent="0.2">
      <c r="A13" s="67" t="s">
        <v>532</v>
      </c>
      <c r="B13" s="68" t="s">
        <v>533</v>
      </c>
      <c r="C13" s="64">
        <v>0</v>
      </c>
    </row>
    <row r="14" spans="1:3" x14ac:dyDescent="0.2">
      <c r="A14" s="78"/>
      <c r="B14" s="69"/>
      <c r="C14" s="70"/>
    </row>
    <row r="15" spans="1:3" x14ac:dyDescent="0.2">
      <c r="A15" s="71" t="s">
        <v>83</v>
      </c>
      <c r="B15" s="61"/>
      <c r="C15" s="63">
        <f>SUM(C16:C18)</f>
        <v>0</v>
      </c>
    </row>
    <row r="16" spans="1:3" x14ac:dyDescent="0.2">
      <c r="A16" s="72">
        <v>3.1</v>
      </c>
      <c r="B16" s="66" t="s">
        <v>536</v>
      </c>
      <c r="C16" s="64">
        <v>0</v>
      </c>
    </row>
    <row r="17" spans="1:4" x14ac:dyDescent="0.2">
      <c r="A17" s="73">
        <v>3.2</v>
      </c>
      <c r="B17" s="66" t="s">
        <v>534</v>
      </c>
      <c r="C17" s="64">
        <v>0</v>
      </c>
    </row>
    <row r="18" spans="1:4" x14ac:dyDescent="0.2">
      <c r="A18" s="73">
        <v>3.3</v>
      </c>
      <c r="B18" s="68" t="s">
        <v>535</v>
      </c>
      <c r="C18" s="74">
        <v>0</v>
      </c>
    </row>
    <row r="19" spans="1:4" x14ac:dyDescent="0.2">
      <c r="A19" s="60"/>
      <c r="B19" s="75"/>
      <c r="C19" s="76"/>
    </row>
    <row r="20" spans="1:4" x14ac:dyDescent="0.2">
      <c r="A20" s="77" t="s">
        <v>82</v>
      </c>
      <c r="B20" s="77"/>
      <c r="C20" s="59">
        <f>C5+C7-C15</f>
        <v>46134904.75</v>
      </c>
    </row>
    <row r="22" spans="1:4" x14ac:dyDescent="0.2">
      <c r="B22" s="156" t="s">
        <v>637</v>
      </c>
    </row>
    <row r="26" spans="1:4" x14ac:dyDescent="0.2">
      <c r="B26" s="154" t="s">
        <v>664</v>
      </c>
      <c r="C26" s="177" t="s">
        <v>665</v>
      </c>
      <c r="D26" s="177"/>
    </row>
    <row r="27" spans="1:4" x14ac:dyDescent="0.2">
      <c r="B27" s="155" t="s">
        <v>668</v>
      </c>
      <c r="C27" s="165" t="s">
        <v>667</v>
      </c>
      <c r="D27" s="165"/>
    </row>
  </sheetData>
  <mergeCells count="6">
    <mergeCell ref="C27:D27"/>
    <mergeCell ref="A1:C1"/>
    <mergeCell ref="A2:C2"/>
    <mergeCell ref="A3:C3"/>
    <mergeCell ref="A4:C4"/>
    <mergeCell ref="C26:D26"/>
  </mergeCells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showGridLines="0" topLeftCell="A22" workbookViewId="0">
      <selection activeCell="D41" sqref="D41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78" t="s">
        <v>662</v>
      </c>
      <c r="B1" s="179"/>
      <c r="C1" s="180"/>
    </row>
    <row r="2" spans="1:3" s="41" customFormat="1" ht="18.95" customHeight="1" x14ac:dyDescent="0.25">
      <c r="A2" s="181" t="s">
        <v>627</v>
      </c>
      <c r="B2" s="182"/>
      <c r="C2" s="183"/>
    </row>
    <row r="3" spans="1:3" s="41" customFormat="1" ht="18.95" customHeight="1" x14ac:dyDescent="0.25">
      <c r="A3" s="181" t="s">
        <v>663</v>
      </c>
      <c r="B3" s="184"/>
      <c r="C3" s="183"/>
    </row>
    <row r="4" spans="1:3" s="42" customFormat="1" x14ac:dyDescent="0.2">
      <c r="A4" s="174" t="s">
        <v>626</v>
      </c>
      <c r="B4" s="175"/>
      <c r="C4" s="176"/>
    </row>
    <row r="5" spans="1:3" x14ac:dyDescent="0.2">
      <c r="A5" s="89" t="s">
        <v>538</v>
      </c>
      <c r="B5" s="58"/>
      <c r="C5" s="82">
        <v>21685921.309999999</v>
      </c>
    </row>
    <row r="6" spans="1:3" x14ac:dyDescent="0.2">
      <c r="A6" s="83"/>
      <c r="B6" s="61"/>
      <c r="C6" s="84"/>
    </row>
    <row r="7" spans="1:3" x14ac:dyDescent="0.2">
      <c r="A7" s="71" t="s">
        <v>539</v>
      </c>
      <c r="B7" s="85"/>
      <c r="C7" s="63">
        <f>SUM(C8:C28)</f>
        <v>618209.93999999994</v>
      </c>
    </row>
    <row r="8" spans="1:3" x14ac:dyDescent="0.2">
      <c r="A8" s="136">
        <v>2.1</v>
      </c>
      <c r="B8" s="90" t="s">
        <v>372</v>
      </c>
      <c r="C8" s="91">
        <v>0</v>
      </c>
    </row>
    <row r="9" spans="1:3" x14ac:dyDescent="0.2">
      <c r="A9" s="136">
        <v>2.2000000000000002</v>
      </c>
      <c r="B9" s="90" t="s">
        <v>369</v>
      </c>
      <c r="C9" s="91">
        <v>0</v>
      </c>
    </row>
    <row r="10" spans="1:3" x14ac:dyDescent="0.2">
      <c r="A10" s="98">
        <v>2.2999999999999998</v>
      </c>
      <c r="B10" s="81" t="s">
        <v>239</v>
      </c>
      <c r="C10" s="91">
        <v>18400.009999999998</v>
      </c>
    </row>
    <row r="11" spans="1:3" x14ac:dyDescent="0.2">
      <c r="A11" s="98">
        <v>2.4</v>
      </c>
      <c r="B11" s="81" t="s">
        <v>240</v>
      </c>
      <c r="C11" s="91">
        <v>56518.03</v>
      </c>
    </row>
    <row r="12" spans="1:3" x14ac:dyDescent="0.2">
      <c r="A12" s="98">
        <v>2.5</v>
      </c>
      <c r="B12" s="81" t="s">
        <v>241</v>
      </c>
      <c r="C12" s="91">
        <v>0</v>
      </c>
    </row>
    <row r="13" spans="1:3" x14ac:dyDescent="0.2">
      <c r="A13" s="98">
        <v>2.6</v>
      </c>
      <c r="B13" s="81" t="s">
        <v>242</v>
      </c>
      <c r="C13" s="91">
        <v>0</v>
      </c>
    </row>
    <row r="14" spans="1:3" x14ac:dyDescent="0.2">
      <c r="A14" s="98">
        <v>2.7</v>
      </c>
      <c r="B14" s="81" t="s">
        <v>243</v>
      </c>
      <c r="C14" s="91">
        <v>0</v>
      </c>
    </row>
    <row r="15" spans="1:3" x14ac:dyDescent="0.2">
      <c r="A15" s="98">
        <v>2.8</v>
      </c>
      <c r="B15" s="81" t="s">
        <v>244</v>
      </c>
      <c r="C15" s="91">
        <v>0</v>
      </c>
    </row>
    <row r="16" spans="1:3" x14ac:dyDescent="0.2">
      <c r="A16" s="98">
        <v>2.9</v>
      </c>
      <c r="B16" s="81" t="s">
        <v>246</v>
      </c>
      <c r="C16" s="91">
        <v>0</v>
      </c>
    </row>
    <row r="17" spans="1:3" x14ac:dyDescent="0.2">
      <c r="A17" s="98" t="s">
        <v>540</v>
      </c>
      <c r="B17" s="81" t="s">
        <v>541</v>
      </c>
      <c r="C17" s="91">
        <v>0</v>
      </c>
    </row>
    <row r="18" spans="1:3" x14ac:dyDescent="0.2">
      <c r="A18" s="98" t="s">
        <v>570</v>
      </c>
      <c r="B18" s="81" t="s">
        <v>248</v>
      </c>
      <c r="C18" s="91">
        <v>0</v>
      </c>
    </row>
    <row r="19" spans="1:3" x14ac:dyDescent="0.2">
      <c r="A19" s="98" t="s">
        <v>571</v>
      </c>
      <c r="B19" s="81" t="s">
        <v>542</v>
      </c>
      <c r="C19" s="91">
        <v>114720.46</v>
      </c>
    </row>
    <row r="20" spans="1:3" x14ac:dyDescent="0.2">
      <c r="A20" s="98" t="s">
        <v>572</v>
      </c>
      <c r="B20" s="81" t="s">
        <v>543</v>
      </c>
      <c r="C20" s="91">
        <v>0</v>
      </c>
    </row>
    <row r="21" spans="1:3" x14ac:dyDescent="0.2">
      <c r="A21" s="98" t="s">
        <v>573</v>
      </c>
      <c r="B21" s="81" t="s">
        <v>544</v>
      </c>
      <c r="C21" s="91">
        <v>0</v>
      </c>
    </row>
    <row r="22" spans="1:3" x14ac:dyDescent="0.2">
      <c r="A22" s="98" t="s">
        <v>545</v>
      </c>
      <c r="B22" s="81" t="s">
        <v>546</v>
      </c>
      <c r="C22" s="91">
        <v>0</v>
      </c>
    </row>
    <row r="23" spans="1:3" x14ac:dyDescent="0.2">
      <c r="A23" s="98" t="s">
        <v>547</v>
      </c>
      <c r="B23" s="81" t="s">
        <v>548</v>
      </c>
      <c r="C23" s="91">
        <v>0</v>
      </c>
    </row>
    <row r="24" spans="1:3" x14ac:dyDescent="0.2">
      <c r="A24" s="98" t="s">
        <v>549</v>
      </c>
      <c r="B24" s="81" t="s">
        <v>550</v>
      </c>
      <c r="C24" s="91">
        <v>0</v>
      </c>
    </row>
    <row r="25" spans="1:3" x14ac:dyDescent="0.2">
      <c r="A25" s="98" t="s">
        <v>551</v>
      </c>
      <c r="B25" s="81" t="s">
        <v>552</v>
      </c>
      <c r="C25" s="91">
        <v>0</v>
      </c>
    </row>
    <row r="26" spans="1:3" x14ac:dyDescent="0.2">
      <c r="A26" s="98" t="s">
        <v>553</v>
      </c>
      <c r="B26" s="81" t="s">
        <v>554</v>
      </c>
      <c r="C26" s="91">
        <v>428571.44</v>
      </c>
    </row>
    <row r="27" spans="1:3" x14ac:dyDescent="0.2">
      <c r="A27" s="98" t="s">
        <v>555</v>
      </c>
      <c r="B27" s="81" t="s">
        <v>556</v>
      </c>
      <c r="C27" s="91">
        <v>0</v>
      </c>
    </row>
    <row r="28" spans="1:3" x14ac:dyDescent="0.2">
      <c r="A28" s="98" t="s">
        <v>557</v>
      </c>
      <c r="B28" s="90" t="s">
        <v>558</v>
      </c>
      <c r="C28" s="91">
        <v>0</v>
      </c>
    </row>
    <row r="29" spans="1:3" x14ac:dyDescent="0.2">
      <c r="A29" s="99"/>
      <c r="B29" s="92"/>
      <c r="C29" s="93"/>
    </row>
    <row r="30" spans="1:3" x14ac:dyDescent="0.2">
      <c r="A30" s="94" t="s">
        <v>559</v>
      </c>
      <c r="B30" s="95"/>
      <c r="C30" s="96">
        <f>SUM(C31:C37)</f>
        <v>0</v>
      </c>
    </row>
    <row r="31" spans="1:3" x14ac:dyDescent="0.2">
      <c r="A31" s="98" t="s">
        <v>560</v>
      </c>
      <c r="B31" s="81" t="s">
        <v>441</v>
      </c>
      <c r="C31" s="91">
        <v>0</v>
      </c>
    </row>
    <row r="32" spans="1:3" x14ac:dyDescent="0.2">
      <c r="A32" s="98" t="s">
        <v>561</v>
      </c>
      <c r="B32" s="81" t="s">
        <v>80</v>
      </c>
      <c r="C32" s="91">
        <v>0</v>
      </c>
    </row>
    <row r="33" spans="1:4" x14ac:dyDescent="0.2">
      <c r="A33" s="98" t="s">
        <v>562</v>
      </c>
      <c r="B33" s="81" t="s">
        <v>451</v>
      </c>
      <c r="C33" s="91">
        <v>0</v>
      </c>
    </row>
    <row r="34" spans="1:4" x14ac:dyDescent="0.2">
      <c r="A34" s="98" t="s">
        <v>563</v>
      </c>
      <c r="B34" s="81" t="s">
        <v>564</v>
      </c>
      <c r="C34" s="91">
        <v>0</v>
      </c>
    </row>
    <row r="35" spans="1:4" x14ac:dyDescent="0.2">
      <c r="A35" s="98" t="s">
        <v>565</v>
      </c>
      <c r="B35" s="81" t="s">
        <v>566</v>
      </c>
      <c r="C35" s="91">
        <v>0</v>
      </c>
    </row>
    <row r="36" spans="1:4" x14ac:dyDescent="0.2">
      <c r="A36" s="98" t="s">
        <v>567</v>
      </c>
      <c r="B36" s="81" t="s">
        <v>459</v>
      </c>
      <c r="C36" s="91">
        <v>0</v>
      </c>
    </row>
    <row r="37" spans="1:4" x14ac:dyDescent="0.2">
      <c r="A37" s="98" t="s">
        <v>568</v>
      </c>
      <c r="B37" s="90" t="s">
        <v>569</v>
      </c>
      <c r="C37" s="97">
        <v>0</v>
      </c>
    </row>
    <row r="38" spans="1:4" x14ac:dyDescent="0.2">
      <c r="A38" s="83"/>
      <c r="B38" s="86"/>
      <c r="C38" s="87"/>
    </row>
    <row r="39" spans="1:4" x14ac:dyDescent="0.2">
      <c r="A39" s="88" t="s">
        <v>84</v>
      </c>
      <c r="B39" s="58"/>
      <c r="C39" s="59">
        <f>C5-C7+C30</f>
        <v>21067711.369999997</v>
      </c>
    </row>
    <row r="41" spans="1:4" x14ac:dyDescent="0.2">
      <c r="B41" s="39" t="s">
        <v>670</v>
      </c>
    </row>
    <row r="42" spans="1:4" x14ac:dyDescent="0.2">
      <c r="B42" s="39" t="s">
        <v>669</v>
      </c>
    </row>
    <row r="45" spans="1:4" x14ac:dyDescent="0.2">
      <c r="B45" s="154" t="s">
        <v>664</v>
      </c>
      <c r="C45" s="177" t="s">
        <v>665</v>
      </c>
      <c r="D45" s="177"/>
    </row>
    <row r="46" spans="1:4" x14ac:dyDescent="0.2">
      <c r="B46" s="155" t="s">
        <v>668</v>
      </c>
      <c r="C46" s="165" t="s">
        <v>667</v>
      </c>
      <c r="D46" s="165"/>
    </row>
  </sheetData>
  <mergeCells count="6">
    <mergeCell ref="C46:D46"/>
    <mergeCell ref="A1:C1"/>
    <mergeCell ref="A2:C2"/>
    <mergeCell ref="A3:C3"/>
    <mergeCell ref="A4:C4"/>
    <mergeCell ref="C45:D45"/>
  </mergeCells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A17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topLeftCell="A28" workbookViewId="0">
      <selection activeCell="B58" sqref="B58"/>
    </sheetView>
  </sheetViews>
  <sheetFormatPr baseColWidth="10" defaultColWidth="9.140625" defaultRowHeight="11.25" x14ac:dyDescent="0.2"/>
  <cols>
    <col min="1" max="1" width="10" style="29" customWidth="1"/>
    <col min="2" max="2" width="64.7109375" style="29" customWidth="1"/>
    <col min="3" max="3" width="13.28515625" style="29" customWidth="1"/>
    <col min="4" max="4" width="15.28515625" style="29" customWidth="1"/>
    <col min="5" max="5" width="12.85546875" style="29" customWidth="1"/>
    <col min="6" max="6" width="13.85546875" style="29" customWidth="1"/>
    <col min="7" max="7" width="14.85546875" style="29" customWidth="1"/>
    <col min="8" max="8" width="8.140625" style="29" customWidth="1"/>
    <col min="9" max="9" width="12.7109375" style="29" customWidth="1"/>
    <col min="10" max="10" width="20.28515625" style="29" customWidth="1"/>
    <col min="11" max="16384" width="9.140625" style="29"/>
  </cols>
  <sheetData>
    <row r="1" spans="1:10" ht="18.95" customHeight="1" x14ac:dyDescent="0.2">
      <c r="A1" s="166" t="s">
        <v>662</v>
      </c>
      <c r="B1" s="185"/>
      <c r="C1" s="185"/>
      <c r="D1" s="185"/>
      <c r="E1" s="185"/>
      <c r="F1" s="185"/>
      <c r="G1" s="27" t="s">
        <v>617</v>
      </c>
      <c r="H1" s="28">
        <v>2022</v>
      </c>
    </row>
    <row r="2" spans="1:10" ht="18.95" customHeight="1" x14ac:dyDescent="0.2">
      <c r="A2" s="166" t="s">
        <v>628</v>
      </c>
      <c r="B2" s="185"/>
      <c r="C2" s="185"/>
      <c r="D2" s="185"/>
      <c r="E2" s="185"/>
      <c r="F2" s="185"/>
      <c r="G2" s="27" t="s">
        <v>618</v>
      </c>
      <c r="H2" s="28" t="s">
        <v>620</v>
      </c>
    </row>
    <row r="3" spans="1:10" ht="18.95" customHeight="1" x14ac:dyDescent="0.2">
      <c r="A3" s="186" t="s">
        <v>663</v>
      </c>
      <c r="B3" s="187"/>
      <c r="C3" s="187"/>
      <c r="D3" s="187"/>
      <c r="E3" s="187"/>
      <c r="F3" s="187"/>
      <c r="G3" s="27" t="s">
        <v>619</v>
      </c>
      <c r="H3" s="28">
        <v>1</v>
      </c>
    </row>
    <row r="4" spans="1:10" x14ac:dyDescent="0.2">
      <c r="A4" s="30" t="s">
        <v>196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146</v>
      </c>
      <c r="B7" s="32" t="s">
        <v>491</v>
      </c>
      <c r="C7" s="32" t="s">
        <v>180</v>
      </c>
      <c r="D7" s="32" t="s">
        <v>492</v>
      </c>
      <c r="E7" s="32" t="s">
        <v>493</v>
      </c>
      <c r="F7" s="32" t="s">
        <v>179</v>
      </c>
      <c r="G7" s="32" t="s">
        <v>124</v>
      </c>
      <c r="H7" s="32" t="s">
        <v>182</v>
      </c>
      <c r="I7" s="32" t="s">
        <v>183</v>
      </c>
      <c r="J7" s="32" t="s">
        <v>184</v>
      </c>
    </row>
    <row r="8" spans="1:10" s="44" customFormat="1" x14ac:dyDescent="0.2">
      <c r="A8" s="43">
        <v>7000</v>
      </c>
      <c r="B8" s="44" t="s">
        <v>125</v>
      </c>
    </row>
    <row r="9" spans="1:10" x14ac:dyDescent="0.2">
      <c r="A9" s="29">
        <v>7110</v>
      </c>
      <c r="B9" s="29" t="s">
        <v>124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123</v>
      </c>
      <c r="C10" s="34">
        <v>0</v>
      </c>
      <c r="D10" s="34">
        <v>0</v>
      </c>
      <c r="E10" s="34">
        <v>0</v>
      </c>
      <c r="F10" s="34">
        <f t="shared" ref="F10:F51" si="0">C10+D10+E10</f>
        <v>0</v>
      </c>
    </row>
    <row r="11" spans="1:10" x14ac:dyDescent="0.2">
      <c r="A11" s="29">
        <v>7130</v>
      </c>
      <c r="B11" s="29" t="s">
        <v>122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121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120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119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118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117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116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115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114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113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112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111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110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109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108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107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106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105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104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103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102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101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100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99</v>
      </c>
      <c r="C34" s="34">
        <v>0</v>
      </c>
      <c r="D34" s="34">
        <v>0</v>
      </c>
      <c r="E34" s="34">
        <v>0</v>
      </c>
      <c r="F34" s="34">
        <f t="shared" ref="F34:F35" si="1">C34+D34+E34</f>
        <v>0</v>
      </c>
    </row>
    <row r="35" spans="1:6" x14ac:dyDescent="0.2">
      <c r="A35" s="29">
        <v>7911</v>
      </c>
      <c r="B35" s="29" t="s">
        <v>608</v>
      </c>
      <c r="C35" s="34">
        <v>0</v>
      </c>
      <c r="D35" s="34">
        <v>0</v>
      </c>
      <c r="E35" s="34">
        <v>0</v>
      </c>
      <c r="F35" s="34">
        <f t="shared" si="1"/>
        <v>0</v>
      </c>
    </row>
    <row r="36" spans="1:6" x14ac:dyDescent="0.2">
      <c r="A36" s="29">
        <v>7921</v>
      </c>
      <c r="B36" s="29" t="s">
        <v>609</v>
      </c>
      <c r="C36" s="34">
        <v>0</v>
      </c>
      <c r="D36" s="34">
        <v>0</v>
      </c>
      <c r="E36" s="34">
        <v>0</v>
      </c>
      <c r="F36" s="34">
        <f t="shared" si="0"/>
        <v>0</v>
      </c>
    </row>
    <row r="37" spans="1:6" x14ac:dyDescent="0.2">
      <c r="A37" s="29">
        <v>7931</v>
      </c>
      <c r="B37" s="29" t="s">
        <v>610</v>
      </c>
      <c r="C37" s="34">
        <v>0</v>
      </c>
      <c r="D37" s="34">
        <v>0</v>
      </c>
      <c r="E37" s="34">
        <v>0</v>
      </c>
      <c r="F37" s="34">
        <f t="shared" ref="F37:F38" si="2">C37+D37+E37</f>
        <v>0</v>
      </c>
    </row>
    <row r="38" spans="1:6" x14ac:dyDescent="0.2">
      <c r="A38" s="29">
        <v>7932</v>
      </c>
      <c r="B38" s="29" t="s">
        <v>611</v>
      </c>
      <c r="C38" s="34">
        <v>0</v>
      </c>
      <c r="D38" s="34">
        <v>0</v>
      </c>
      <c r="E38" s="34">
        <v>0</v>
      </c>
      <c r="F38" s="34">
        <f t="shared" si="2"/>
        <v>0</v>
      </c>
    </row>
    <row r="39" spans="1:6" s="44" customFormat="1" x14ac:dyDescent="0.2">
      <c r="A39" s="43">
        <v>8000</v>
      </c>
      <c r="B39" s="44" t="s">
        <v>97</v>
      </c>
    </row>
    <row r="40" spans="1:6" x14ac:dyDescent="0.2">
      <c r="A40" s="29">
        <v>8110</v>
      </c>
      <c r="B40" s="29" t="s">
        <v>96</v>
      </c>
      <c r="C40" s="34">
        <v>0</v>
      </c>
      <c r="D40" s="34">
        <v>0</v>
      </c>
      <c r="E40" s="34">
        <v>0</v>
      </c>
      <c r="F40" s="34">
        <f t="shared" si="0"/>
        <v>0</v>
      </c>
    </row>
    <row r="41" spans="1:6" x14ac:dyDescent="0.2">
      <c r="A41" s="29">
        <v>8120</v>
      </c>
      <c r="B41" s="29" t="s">
        <v>95</v>
      </c>
      <c r="C41" s="34">
        <v>0</v>
      </c>
      <c r="D41" s="34">
        <v>0</v>
      </c>
      <c r="E41" s="34">
        <v>0</v>
      </c>
      <c r="F41" s="34">
        <f t="shared" si="0"/>
        <v>0</v>
      </c>
    </row>
    <row r="42" spans="1:6" x14ac:dyDescent="0.2">
      <c r="A42" s="29">
        <v>8130</v>
      </c>
      <c r="B42" s="29" t="s">
        <v>94</v>
      </c>
      <c r="C42" s="34">
        <v>0</v>
      </c>
      <c r="D42" s="34">
        <v>0</v>
      </c>
      <c r="E42" s="34">
        <v>0</v>
      </c>
      <c r="F42" s="34">
        <f t="shared" si="0"/>
        <v>0</v>
      </c>
    </row>
    <row r="43" spans="1:6" x14ac:dyDescent="0.2">
      <c r="A43" s="29">
        <v>8140</v>
      </c>
      <c r="B43" s="29" t="s">
        <v>93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8150</v>
      </c>
      <c r="B44" s="29" t="s">
        <v>92</v>
      </c>
      <c r="C44" s="34">
        <v>0</v>
      </c>
      <c r="D44" s="34">
        <v>0</v>
      </c>
      <c r="E44" s="34">
        <v>0</v>
      </c>
      <c r="F44" s="34">
        <f t="shared" si="0"/>
        <v>0</v>
      </c>
    </row>
    <row r="45" spans="1:6" x14ac:dyDescent="0.2">
      <c r="A45" s="29">
        <v>8210</v>
      </c>
      <c r="B45" s="29" t="s">
        <v>91</v>
      </c>
      <c r="C45" s="34">
        <v>0</v>
      </c>
      <c r="D45" s="34">
        <v>0</v>
      </c>
      <c r="E45" s="34">
        <v>0</v>
      </c>
      <c r="F45" s="34">
        <f t="shared" si="0"/>
        <v>0</v>
      </c>
    </row>
    <row r="46" spans="1:6" x14ac:dyDescent="0.2">
      <c r="A46" s="29">
        <v>8220</v>
      </c>
      <c r="B46" s="29" t="s">
        <v>90</v>
      </c>
      <c r="C46" s="34">
        <v>0</v>
      </c>
      <c r="D46" s="34">
        <v>0</v>
      </c>
      <c r="E46" s="34">
        <v>0</v>
      </c>
      <c r="F46" s="34">
        <f t="shared" si="0"/>
        <v>0</v>
      </c>
    </row>
    <row r="47" spans="1:6" x14ac:dyDescent="0.2">
      <c r="A47" s="29">
        <v>8230</v>
      </c>
      <c r="B47" s="29" t="s">
        <v>89</v>
      </c>
      <c r="C47" s="34">
        <v>0</v>
      </c>
      <c r="D47" s="34">
        <v>0</v>
      </c>
      <c r="E47" s="34">
        <v>0</v>
      </c>
      <c r="F47" s="34">
        <f t="shared" si="0"/>
        <v>0</v>
      </c>
    </row>
    <row r="48" spans="1:6" x14ac:dyDescent="0.2">
      <c r="A48" s="29">
        <v>8240</v>
      </c>
      <c r="B48" s="29" t="s">
        <v>88</v>
      </c>
      <c r="C48" s="34">
        <v>0</v>
      </c>
      <c r="D48" s="34">
        <v>0</v>
      </c>
      <c r="E48" s="34">
        <v>0</v>
      </c>
      <c r="F48" s="34">
        <f t="shared" si="0"/>
        <v>0</v>
      </c>
    </row>
    <row r="49" spans="1:6" x14ac:dyDescent="0.2">
      <c r="A49" s="29">
        <v>8250</v>
      </c>
      <c r="B49" s="29" t="s">
        <v>87</v>
      </c>
      <c r="C49" s="34">
        <v>0</v>
      </c>
      <c r="D49" s="34">
        <v>0</v>
      </c>
      <c r="E49" s="34">
        <v>0</v>
      </c>
      <c r="F49" s="34">
        <f t="shared" si="0"/>
        <v>0</v>
      </c>
    </row>
    <row r="50" spans="1:6" x14ac:dyDescent="0.2">
      <c r="A50" s="29">
        <v>8260</v>
      </c>
      <c r="B50" s="29" t="s">
        <v>86</v>
      </c>
      <c r="C50" s="34">
        <v>0</v>
      </c>
      <c r="D50" s="34">
        <v>0</v>
      </c>
      <c r="E50" s="34">
        <v>0</v>
      </c>
      <c r="F50" s="34">
        <f t="shared" si="0"/>
        <v>0</v>
      </c>
    </row>
    <row r="51" spans="1:6" x14ac:dyDescent="0.2">
      <c r="A51" s="29">
        <v>8270</v>
      </c>
      <c r="B51" s="29" t="s">
        <v>85</v>
      </c>
      <c r="C51" s="34">
        <v>0</v>
      </c>
      <c r="D51" s="34">
        <v>0</v>
      </c>
      <c r="E51" s="34">
        <v>0</v>
      </c>
      <c r="F51" s="34">
        <f t="shared" si="0"/>
        <v>0</v>
      </c>
    </row>
    <row r="53" spans="1:6" x14ac:dyDescent="0.2">
      <c r="B53" s="29" t="s">
        <v>637</v>
      </c>
    </row>
    <row r="57" spans="1:6" x14ac:dyDescent="0.2">
      <c r="B57" s="157" t="s">
        <v>664</v>
      </c>
      <c r="C57" s="164" t="s">
        <v>665</v>
      </c>
      <c r="D57" s="164"/>
      <c r="E57" s="164"/>
    </row>
    <row r="58" spans="1:6" x14ac:dyDescent="0.2">
      <c r="B58" s="158" t="s">
        <v>668</v>
      </c>
      <c r="C58" s="165" t="s">
        <v>667</v>
      </c>
      <c r="D58" s="165"/>
      <c r="E58" s="165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57:E57"/>
    <mergeCell ref="C58:E58"/>
  </mergeCells>
  <pageMargins left="0.31496062992125984" right="0.31496062992125984" top="0.74803149606299213" bottom="0.74803149606299213" header="0.31496062992125984" footer="0.31496062992125984"/>
  <pageSetup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opLeftCell="A19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3" t="s">
        <v>50</v>
      </c>
      <c r="C1" s="124"/>
      <c r="D1" s="124"/>
      <c r="E1" s="125"/>
    </row>
    <row r="2" spans="1:8" ht="15" customHeight="1" x14ac:dyDescent="0.2">
      <c r="A2" s="2" t="s">
        <v>31</v>
      </c>
    </row>
    <row r="3" spans="1:8" x14ac:dyDescent="0.2">
      <c r="A3" s="1"/>
    </row>
    <row r="4" spans="1:8" s="127" customFormat="1" x14ac:dyDescent="0.2">
      <c r="A4" s="126" t="s">
        <v>33</v>
      </c>
    </row>
    <row r="5" spans="1:8" s="127" customFormat="1" ht="39.950000000000003" customHeight="1" x14ac:dyDescent="0.2">
      <c r="A5" s="188" t="s">
        <v>34</v>
      </c>
      <c r="B5" s="188"/>
      <c r="C5" s="188"/>
      <c r="D5" s="188"/>
      <c r="E5" s="188"/>
      <c r="H5" s="128"/>
    </row>
    <row r="6" spans="1:8" s="127" customFormat="1" x14ac:dyDescent="0.2">
      <c r="A6" s="129"/>
      <c r="B6" s="129"/>
      <c r="C6" s="129"/>
      <c r="D6" s="129"/>
      <c r="H6" s="128"/>
    </row>
    <row r="7" spans="1:8" s="127" customFormat="1" ht="12.75" x14ac:dyDescent="0.2">
      <c r="A7" s="128" t="s">
        <v>35</v>
      </c>
      <c r="B7" s="128"/>
      <c r="C7" s="128"/>
      <c r="D7" s="128"/>
    </row>
    <row r="8" spans="1:8" s="127" customFormat="1" x14ac:dyDescent="0.2">
      <c r="A8" s="128"/>
      <c r="B8" s="128"/>
      <c r="C8" s="128"/>
      <c r="D8" s="128"/>
    </row>
    <row r="9" spans="1:8" s="127" customFormat="1" x14ac:dyDescent="0.2">
      <c r="A9" s="142" t="s">
        <v>125</v>
      </c>
      <c r="B9" s="128"/>
      <c r="C9" s="128"/>
      <c r="D9" s="128"/>
    </row>
    <row r="10" spans="1:8" s="127" customFormat="1" ht="26.1" customHeight="1" x14ac:dyDescent="0.2">
      <c r="A10" s="130" t="s">
        <v>600</v>
      </c>
      <c r="B10" s="189" t="s">
        <v>36</v>
      </c>
      <c r="C10" s="189"/>
      <c r="D10" s="189"/>
      <c r="E10" s="189"/>
    </row>
    <row r="11" spans="1:8" s="127" customFormat="1" ht="12.95" customHeight="1" x14ac:dyDescent="0.2">
      <c r="A11" s="131" t="s">
        <v>601</v>
      </c>
      <c r="B11" s="132" t="s">
        <v>37</v>
      </c>
      <c r="C11" s="132"/>
      <c r="D11" s="132"/>
      <c r="E11" s="132"/>
    </row>
    <row r="12" spans="1:8" s="127" customFormat="1" ht="26.1" customHeight="1" x14ac:dyDescent="0.2">
      <c r="A12" s="131" t="s">
        <v>602</v>
      </c>
      <c r="B12" s="189" t="s">
        <v>38</v>
      </c>
      <c r="C12" s="189"/>
      <c r="D12" s="189"/>
      <c r="E12" s="189"/>
    </row>
    <row r="13" spans="1:8" s="127" customFormat="1" ht="26.1" customHeight="1" x14ac:dyDescent="0.2">
      <c r="A13" s="131" t="s">
        <v>603</v>
      </c>
      <c r="B13" s="189" t="s">
        <v>39</v>
      </c>
      <c r="C13" s="189"/>
      <c r="D13" s="189"/>
      <c r="E13" s="189"/>
    </row>
    <row r="14" spans="1:8" s="127" customFormat="1" ht="11.25" customHeight="1" x14ac:dyDescent="0.2">
      <c r="A14" s="133"/>
      <c r="B14" s="134"/>
      <c r="C14" s="134"/>
      <c r="D14" s="134"/>
      <c r="E14" s="134"/>
    </row>
    <row r="15" spans="1:8" s="127" customFormat="1" ht="39" customHeight="1" x14ac:dyDescent="0.2">
      <c r="A15" s="130" t="s">
        <v>604</v>
      </c>
      <c r="B15" s="132" t="s">
        <v>40</v>
      </c>
    </row>
    <row r="16" spans="1:8" s="127" customFormat="1" ht="12.95" customHeight="1" x14ac:dyDescent="0.2">
      <c r="A16" s="131" t="s">
        <v>605</v>
      </c>
    </row>
    <row r="17" spans="1:4" s="127" customFormat="1" ht="12.95" customHeight="1" x14ac:dyDescent="0.2">
      <c r="A17" s="132"/>
    </row>
    <row r="18" spans="1:4" s="127" customFormat="1" ht="12.95" customHeight="1" x14ac:dyDescent="0.2">
      <c r="A18" s="142" t="s">
        <v>97</v>
      </c>
    </row>
    <row r="19" spans="1:4" s="127" customFormat="1" ht="12.95" customHeight="1" x14ac:dyDescent="0.2">
      <c r="A19" s="135" t="s">
        <v>606</v>
      </c>
    </row>
    <row r="20" spans="1:4" s="127" customFormat="1" ht="12.95" customHeight="1" x14ac:dyDescent="0.2">
      <c r="A20" s="135" t="s">
        <v>607</v>
      </c>
    </row>
    <row r="21" spans="1:4" s="127" customFormat="1" x14ac:dyDescent="0.2">
      <c r="A21" s="128"/>
    </row>
    <row r="22" spans="1:4" s="127" customFormat="1" x14ac:dyDescent="0.2">
      <c r="A22" s="128" t="s">
        <v>520</v>
      </c>
      <c r="B22" s="128"/>
      <c r="C22" s="128"/>
      <c r="D22" s="128"/>
    </row>
    <row r="23" spans="1:4" s="127" customFormat="1" x14ac:dyDescent="0.2">
      <c r="A23" s="128" t="s">
        <v>521</v>
      </c>
      <c r="B23" s="128"/>
      <c r="C23" s="128"/>
      <c r="D23" s="128"/>
    </row>
    <row r="24" spans="1:4" s="127" customFormat="1" x14ac:dyDescent="0.2">
      <c r="A24" s="128" t="s">
        <v>522</v>
      </c>
      <c r="B24" s="128"/>
      <c r="C24" s="128"/>
      <c r="D24" s="128"/>
    </row>
    <row r="25" spans="1:4" s="127" customFormat="1" x14ac:dyDescent="0.2">
      <c r="A25" s="128" t="s">
        <v>523</v>
      </c>
      <c r="B25" s="128"/>
      <c r="C25" s="128"/>
      <c r="D25" s="128"/>
    </row>
    <row r="26" spans="1:4" s="127" customFormat="1" x14ac:dyDescent="0.2">
      <c r="A26" s="128" t="s">
        <v>524</v>
      </c>
      <c r="B26" s="128"/>
      <c r="C26" s="128"/>
      <c r="D26" s="128"/>
    </row>
    <row r="27" spans="1:4" s="127" customFormat="1" x14ac:dyDescent="0.2">
      <c r="A27" s="128"/>
      <c r="B27" s="128"/>
      <c r="C27" s="128"/>
      <c r="D27" s="128"/>
    </row>
    <row r="28" spans="1:4" s="127" customFormat="1" ht="12" x14ac:dyDescent="0.2">
      <c r="A28" s="133" t="s">
        <v>98</v>
      </c>
      <c r="B28" s="128"/>
      <c r="C28" s="128"/>
      <c r="D28" s="128"/>
    </row>
    <row r="29" spans="1:4" s="127" customFormat="1" x14ac:dyDescent="0.2">
      <c r="A29" s="128"/>
      <c r="B29" s="128"/>
      <c r="C29" s="128"/>
      <c r="D29" s="128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7"/>
  <sheetViews>
    <sheetView tabSelected="1" topLeftCell="A96" zoomScale="106" zoomScaleNormal="106" workbookViewId="0">
      <selection activeCell="A25" sqref="A25"/>
    </sheetView>
  </sheetViews>
  <sheetFormatPr baseColWidth="10" defaultColWidth="9.140625" defaultRowHeight="11.25" x14ac:dyDescent="0.2"/>
  <cols>
    <col min="1" max="1" width="10" style="20" customWidth="1"/>
    <col min="2" max="2" width="59.42578125" style="20" customWidth="1"/>
    <col min="3" max="3" width="14.42578125" style="20" customWidth="1"/>
    <col min="4" max="4" width="16.7109375" style="20" customWidth="1"/>
    <col min="5" max="5" width="16.42578125" style="20" customWidth="1"/>
    <col min="6" max="6" width="17.7109375" style="20" customWidth="1"/>
    <col min="7" max="7" width="13.28515625" style="20" customWidth="1"/>
    <col min="8" max="8" width="12.2851562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2" t="s">
        <v>662</v>
      </c>
      <c r="B1" s="163"/>
      <c r="C1" s="163"/>
      <c r="D1" s="163"/>
      <c r="E1" s="163"/>
      <c r="F1" s="163"/>
      <c r="G1" s="14" t="s">
        <v>617</v>
      </c>
      <c r="H1" s="25">
        <v>2022</v>
      </c>
    </row>
    <row r="2" spans="1:8" s="16" customFormat="1" ht="18.95" customHeight="1" x14ac:dyDescent="0.25">
      <c r="A2" s="162" t="s">
        <v>621</v>
      </c>
      <c r="B2" s="163"/>
      <c r="C2" s="163"/>
      <c r="D2" s="163"/>
      <c r="E2" s="163"/>
      <c r="F2" s="163"/>
      <c r="G2" s="14" t="s">
        <v>618</v>
      </c>
      <c r="H2" s="25" t="s">
        <v>620</v>
      </c>
    </row>
    <row r="3" spans="1:8" s="16" customFormat="1" ht="18.95" customHeight="1" x14ac:dyDescent="0.25">
      <c r="A3" s="162" t="s">
        <v>663</v>
      </c>
      <c r="B3" s="163"/>
      <c r="C3" s="163"/>
      <c r="D3" s="163"/>
      <c r="E3" s="163"/>
      <c r="F3" s="163"/>
      <c r="G3" s="14" t="s">
        <v>619</v>
      </c>
      <c r="H3" s="25">
        <v>1</v>
      </c>
    </row>
    <row r="4" spans="1:8" x14ac:dyDescent="0.2">
      <c r="A4" s="18" t="s">
        <v>196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153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146</v>
      </c>
      <c r="B7" s="21" t="s">
        <v>143</v>
      </c>
      <c r="C7" s="21" t="s">
        <v>144</v>
      </c>
      <c r="D7" s="21" t="s">
        <v>145</v>
      </c>
      <c r="E7" s="21"/>
      <c r="F7" s="21"/>
      <c r="G7" s="21"/>
      <c r="H7" s="21"/>
    </row>
    <row r="8" spans="1:8" x14ac:dyDescent="0.2">
      <c r="A8" s="22">
        <v>1114</v>
      </c>
      <c r="B8" s="20" t="s">
        <v>197</v>
      </c>
      <c r="C8" s="24">
        <v>0</v>
      </c>
    </row>
    <row r="9" spans="1:8" x14ac:dyDescent="0.2">
      <c r="A9" s="22">
        <v>1115</v>
      </c>
      <c r="B9" s="20" t="s">
        <v>198</v>
      </c>
      <c r="C9" s="24">
        <v>2227989.5</v>
      </c>
    </row>
    <row r="10" spans="1:8" x14ac:dyDescent="0.2">
      <c r="A10" s="22">
        <v>1121</v>
      </c>
      <c r="B10" s="20" t="s">
        <v>199</v>
      </c>
      <c r="C10" s="24">
        <v>0</v>
      </c>
    </row>
    <row r="11" spans="1:8" x14ac:dyDescent="0.2">
      <c r="A11" s="22">
        <v>1211</v>
      </c>
      <c r="B11" s="20" t="s">
        <v>200</v>
      </c>
      <c r="C11" s="24">
        <v>0</v>
      </c>
    </row>
    <row r="13" spans="1:8" x14ac:dyDescent="0.2">
      <c r="A13" s="19" t="s">
        <v>154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146</v>
      </c>
      <c r="B14" s="21" t="s">
        <v>143</v>
      </c>
      <c r="C14" s="21" t="s">
        <v>144</v>
      </c>
      <c r="D14" s="21">
        <v>2021</v>
      </c>
      <c r="E14" s="21">
        <v>2020</v>
      </c>
      <c r="F14" s="21">
        <v>2019</v>
      </c>
      <c r="G14" s="21">
        <v>2018</v>
      </c>
      <c r="H14" s="21" t="s">
        <v>187</v>
      </c>
    </row>
    <row r="15" spans="1:8" x14ac:dyDescent="0.2">
      <c r="A15" s="22">
        <v>1122</v>
      </c>
      <c r="B15" s="20" t="s">
        <v>201</v>
      </c>
      <c r="C15" s="24">
        <v>26613.11</v>
      </c>
      <c r="D15" s="24">
        <v>34557.47</v>
      </c>
      <c r="E15" s="24">
        <v>41643.72</v>
      </c>
      <c r="F15" s="24">
        <v>44633.26</v>
      </c>
      <c r="G15" s="24">
        <v>52433.29</v>
      </c>
    </row>
    <row r="16" spans="1:8" x14ac:dyDescent="0.2">
      <c r="A16" s="22">
        <v>1124</v>
      </c>
      <c r="B16" s="20" t="s">
        <v>202</v>
      </c>
      <c r="C16" s="24">
        <v>75575.759999999995</v>
      </c>
      <c r="D16" s="24">
        <v>75575.759999999995</v>
      </c>
      <c r="E16" s="24">
        <v>75575.759999999995</v>
      </c>
      <c r="F16" s="24">
        <v>75575.759999999995</v>
      </c>
      <c r="G16" s="24">
        <v>75575.759999999995</v>
      </c>
    </row>
    <row r="18" spans="1:8" x14ac:dyDescent="0.2">
      <c r="A18" s="19" t="s">
        <v>155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146</v>
      </c>
      <c r="B19" s="21" t="s">
        <v>143</v>
      </c>
      <c r="C19" s="21" t="s">
        <v>144</v>
      </c>
      <c r="D19" s="21" t="s">
        <v>203</v>
      </c>
      <c r="E19" s="21" t="s">
        <v>204</v>
      </c>
      <c r="F19" s="21" t="s">
        <v>205</v>
      </c>
      <c r="G19" s="21" t="s">
        <v>206</v>
      </c>
      <c r="H19" s="21" t="s">
        <v>207</v>
      </c>
    </row>
    <row r="20" spans="1:8" x14ac:dyDescent="0.2">
      <c r="A20" s="22">
        <v>1123</v>
      </c>
      <c r="B20" s="20" t="s">
        <v>208</v>
      </c>
      <c r="C20" s="24">
        <v>901258.15</v>
      </c>
      <c r="D20" s="24">
        <v>901258.15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209</v>
      </c>
      <c r="C21" s="24">
        <v>20500</v>
      </c>
      <c r="D21" s="24">
        <v>20500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583</v>
      </c>
      <c r="C22" s="24">
        <v>30.48</v>
      </c>
      <c r="D22" s="24">
        <v>30.48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584</v>
      </c>
      <c r="C23" s="24">
        <v>10381103.039999999</v>
      </c>
      <c r="D23" s="24">
        <v>10381103.039999999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210</v>
      </c>
      <c r="C24" s="24">
        <v>4555954.54</v>
      </c>
      <c r="D24" s="24">
        <v>4555954.54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211</v>
      </c>
      <c r="C25" s="24">
        <v>3500</v>
      </c>
      <c r="D25" s="24">
        <v>3500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212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213</v>
      </c>
      <c r="C27" s="24">
        <v>2454519.0699999998</v>
      </c>
      <c r="D27" s="24">
        <v>2454519.0699999998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214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585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146</v>
      </c>
      <c r="B31" s="21" t="s">
        <v>143</v>
      </c>
      <c r="C31" s="21" t="s">
        <v>144</v>
      </c>
      <c r="D31" s="21" t="s">
        <v>158</v>
      </c>
      <c r="E31" s="21" t="s">
        <v>157</v>
      </c>
      <c r="F31" s="21" t="s">
        <v>215</v>
      </c>
      <c r="G31" s="21" t="s">
        <v>160</v>
      </c>
      <c r="H31" s="21"/>
    </row>
    <row r="32" spans="1:8" x14ac:dyDescent="0.2">
      <c r="A32" s="22">
        <v>1140</v>
      </c>
      <c r="B32" s="20" t="s">
        <v>216</v>
      </c>
      <c r="C32" s="24">
        <f>SUM(C33:C37)</f>
        <v>0</v>
      </c>
    </row>
    <row r="33" spans="1:8" x14ac:dyDescent="0.2">
      <c r="A33" s="22">
        <v>1141</v>
      </c>
      <c r="B33" s="20" t="s">
        <v>217</v>
      </c>
      <c r="C33" s="24">
        <v>0</v>
      </c>
    </row>
    <row r="34" spans="1:8" x14ac:dyDescent="0.2">
      <c r="A34" s="22">
        <v>1142</v>
      </c>
      <c r="B34" s="20" t="s">
        <v>218</v>
      </c>
      <c r="C34" s="24">
        <v>0</v>
      </c>
    </row>
    <row r="35" spans="1:8" x14ac:dyDescent="0.2">
      <c r="A35" s="22">
        <v>1143</v>
      </c>
      <c r="B35" s="20" t="s">
        <v>219</v>
      </c>
      <c r="C35" s="24">
        <v>0</v>
      </c>
    </row>
    <row r="36" spans="1:8" x14ac:dyDescent="0.2">
      <c r="A36" s="22">
        <v>1144</v>
      </c>
      <c r="B36" s="20" t="s">
        <v>220</v>
      </c>
      <c r="C36" s="24">
        <v>0</v>
      </c>
    </row>
    <row r="37" spans="1:8" x14ac:dyDescent="0.2">
      <c r="A37" s="22">
        <v>1145</v>
      </c>
      <c r="B37" s="20" t="s">
        <v>221</v>
      </c>
      <c r="C37" s="24">
        <v>0</v>
      </c>
    </row>
    <row r="39" spans="1:8" x14ac:dyDescent="0.2">
      <c r="A39" s="19" t="s">
        <v>222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146</v>
      </c>
      <c r="B40" s="21" t="s">
        <v>143</v>
      </c>
      <c r="C40" s="21" t="s">
        <v>144</v>
      </c>
      <c r="D40" s="21" t="s">
        <v>156</v>
      </c>
      <c r="E40" s="21" t="s">
        <v>159</v>
      </c>
      <c r="F40" s="21" t="s">
        <v>223</v>
      </c>
      <c r="G40" s="21"/>
      <c r="H40" s="21"/>
    </row>
    <row r="41" spans="1:8" x14ac:dyDescent="0.2">
      <c r="A41" s="22">
        <v>1150</v>
      </c>
      <c r="B41" s="20" t="s">
        <v>224</v>
      </c>
      <c r="C41" s="24">
        <f>C42</f>
        <v>0</v>
      </c>
    </row>
    <row r="42" spans="1:8" x14ac:dyDescent="0.2">
      <c r="A42" s="22">
        <v>1151</v>
      </c>
      <c r="B42" s="20" t="s">
        <v>225</v>
      </c>
      <c r="C42" s="24">
        <v>0</v>
      </c>
    </row>
    <row r="44" spans="1:8" x14ac:dyDescent="0.2">
      <c r="A44" s="19" t="s">
        <v>161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146</v>
      </c>
      <c r="B45" s="21" t="s">
        <v>143</v>
      </c>
      <c r="C45" s="21" t="s">
        <v>144</v>
      </c>
      <c r="D45" s="21" t="s">
        <v>145</v>
      </c>
      <c r="E45" s="21" t="s">
        <v>207</v>
      </c>
      <c r="F45" s="21"/>
      <c r="G45" s="21"/>
      <c r="H45" s="21"/>
    </row>
    <row r="46" spans="1:8" x14ac:dyDescent="0.2">
      <c r="A46" s="22">
        <v>1213</v>
      </c>
      <c r="B46" s="20" t="s">
        <v>226</v>
      </c>
      <c r="C46" s="24">
        <v>0</v>
      </c>
    </row>
    <row r="48" spans="1:8" x14ac:dyDescent="0.2">
      <c r="A48" s="19" t="s">
        <v>162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146</v>
      </c>
      <c r="B49" s="21" t="s">
        <v>143</v>
      </c>
      <c r="C49" s="21" t="s">
        <v>144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227</v>
      </c>
      <c r="C50" s="24">
        <v>0</v>
      </c>
    </row>
    <row r="52" spans="1:9" x14ac:dyDescent="0.2">
      <c r="A52" s="19" t="s">
        <v>166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146</v>
      </c>
      <c r="B53" s="21" t="s">
        <v>143</v>
      </c>
      <c r="C53" s="21" t="s">
        <v>144</v>
      </c>
      <c r="D53" s="21" t="s">
        <v>163</v>
      </c>
      <c r="E53" s="21" t="s">
        <v>164</v>
      </c>
      <c r="F53" s="21" t="s">
        <v>156</v>
      </c>
      <c r="G53" s="21" t="s">
        <v>228</v>
      </c>
      <c r="H53" s="21" t="s">
        <v>165</v>
      </c>
      <c r="I53" s="21" t="s">
        <v>229</v>
      </c>
    </row>
    <row r="54" spans="1:9" x14ac:dyDescent="0.2">
      <c r="A54" s="22">
        <v>1230</v>
      </c>
      <c r="B54" s="20" t="s">
        <v>230</v>
      </c>
      <c r="C54" s="24">
        <f>SUM(C55:C61)</f>
        <v>42900134.350000001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231</v>
      </c>
      <c r="C55" s="24">
        <v>1470000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232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233</v>
      </c>
      <c r="C57" s="24">
        <v>5392972.71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234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235</v>
      </c>
      <c r="C59" s="24">
        <v>36037161.640000001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236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237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238</v>
      </c>
      <c r="C62" s="24">
        <f>SUM(C63:C70)</f>
        <v>37494303.300000004</v>
      </c>
      <c r="D62" s="24">
        <f t="shared" ref="D62:E62" si="0">SUM(D63:D70)</f>
        <v>0</v>
      </c>
      <c r="E62" s="24">
        <f t="shared" si="0"/>
        <v>-7995344.0800000001</v>
      </c>
    </row>
    <row r="63" spans="1:9" x14ac:dyDescent="0.2">
      <c r="A63" s="22">
        <v>1241</v>
      </c>
      <c r="B63" s="20" t="s">
        <v>239</v>
      </c>
      <c r="C63" s="24">
        <v>5706341.96</v>
      </c>
      <c r="D63" s="24">
        <v>0</v>
      </c>
      <c r="E63" s="24">
        <v>-2114133.4900000002</v>
      </c>
    </row>
    <row r="64" spans="1:9" x14ac:dyDescent="0.2">
      <c r="A64" s="22">
        <v>1242</v>
      </c>
      <c r="B64" s="20" t="s">
        <v>240</v>
      </c>
      <c r="C64" s="24">
        <v>885171.57</v>
      </c>
      <c r="D64" s="24">
        <v>0</v>
      </c>
      <c r="E64" s="24">
        <v>-420814.37</v>
      </c>
    </row>
    <row r="65" spans="1:9" x14ac:dyDescent="0.2">
      <c r="A65" s="22">
        <v>1243</v>
      </c>
      <c r="B65" s="20" t="s">
        <v>241</v>
      </c>
      <c r="C65" s="24">
        <v>975000</v>
      </c>
      <c r="D65" s="24">
        <v>0</v>
      </c>
      <c r="E65" s="24">
        <v>-130000</v>
      </c>
    </row>
    <row r="66" spans="1:9" x14ac:dyDescent="0.2">
      <c r="A66" s="22">
        <v>1244</v>
      </c>
      <c r="B66" s="20" t="s">
        <v>242</v>
      </c>
      <c r="C66" s="24">
        <v>20040613.920000002</v>
      </c>
      <c r="D66" s="24">
        <v>0</v>
      </c>
      <c r="E66" s="24">
        <v>-4227521.3</v>
      </c>
    </row>
    <row r="67" spans="1:9" x14ac:dyDescent="0.2">
      <c r="A67" s="22">
        <v>1245</v>
      </c>
      <c r="B67" s="20" t="s">
        <v>243</v>
      </c>
      <c r="C67" s="24">
        <v>0</v>
      </c>
      <c r="D67" s="24">
        <v>0</v>
      </c>
      <c r="E67" s="24">
        <v>0</v>
      </c>
    </row>
    <row r="68" spans="1:9" x14ac:dyDescent="0.2">
      <c r="A68" s="22">
        <v>1246</v>
      </c>
      <c r="B68" s="20" t="s">
        <v>244</v>
      </c>
      <c r="C68" s="24">
        <v>9578976.8499999996</v>
      </c>
      <c r="D68" s="24">
        <v>0</v>
      </c>
      <c r="E68" s="24">
        <v>-1102874.92</v>
      </c>
    </row>
    <row r="69" spans="1:9" x14ac:dyDescent="0.2">
      <c r="A69" s="22">
        <v>1247</v>
      </c>
      <c r="B69" s="20" t="s">
        <v>245</v>
      </c>
      <c r="C69" s="24">
        <v>302749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246</v>
      </c>
      <c r="C70" s="24">
        <v>5450</v>
      </c>
      <c r="D70" s="24">
        <v>0</v>
      </c>
      <c r="E70" s="24">
        <v>0</v>
      </c>
    </row>
    <row r="72" spans="1:9" x14ac:dyDescent="0.2">
      <c r="A72" s="19" t="s">
        <v>167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146</v>
      </c>
      <c r="B73" s="21" t="s">
        <v>143</v>
      </c>
      <c r="C73" s="21" t="s">
        <v>144</v>
      </c>
      <c r="D73" s="21" t="s">
        <v>168</v>
      </c>
      <c r="E73" s="21" t="s">
        <v>247</v>
      </c>
      <c r="F73" s="21" t="s">
        <v>156</v>
      </c>
      <c r="G73" s="21" t="s">
        <v>228</v>
      </c>
      <c r="H73" s="21" t="s">
        <v>165</v>
      </c>
      <c r="I73" s="21" t="s">
        <v>229</v>
      </c>
    </row>
    <row r="74" spans="1:9" x14ac:dyDescent="0.2">
      <c r="A74" s="22">
        <v>1250</v>
      </c>
      <c r="B74" s="20" t="s">
        <v>248</v>
      </c>
      <c r="C74" s="24">
        <f>SUM(C75:C79)</f>
        <v>881934</v>
      </c>
      <c r="D74" s="24">
        <f>SUM(D75:D79)</f>
        <v>0</v>
      </c>
      <c r="E74" s="24">
        <f>SUM(E75:E79)</f>
        <v>264759.95</v>
      </c>
    </row>
    <row r="75" spans="1:9" x14ac:dyDescent="0.2">
      <c r="A75" s="22">
        <v>1251</v>
      </c>
      <c r="B75" s="20" t="s">
        <v>249</v>
      </c>
      <c r="C75" s="24">
        <v>330600</v>
      </c>
      <c r="D75" s="24">
        <v>0</v>
      </c>
      <c r="E75" s="24">
        <v>143260.01</v>
      </c>
    </row>
    <row r="76" spans="1:9" x14ac:dyDescent="0.2">
      <c r="A76" s="22">
        <v>1252</v>
      </c>
      <c r="B76" s="20" t="s">
        <v>250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251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252</v>
      </c>
      <c r="C78" s="24">
        <v>551334</v>
      </c>
      <c r="D78" s="24">
        <v>0</v>
      </c>
      <c r="E78" s="24">
        <v>121499.94</v>
      </c>
    </row>
    <row r="79" spans="1:9" x14ac:dyDescent="0.2">
      <c r="A79" s="22">
        <v>1259</v>
      </c>
      <c r="B79" s="20" t="s">
        <v>253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254</v>
      </c>
      <c r="C80" s="24">
        <f>SUM(C81:C86)</f>
        <v>566803.56000000006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255</v>
      </c>
      <c r="C81" s="24">
        <v>566803.56000000006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256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257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258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259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260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169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146</v>
      </c>
      <c r="B89" s="21" t="s">
        <v>143</v>
      </c>
      <c r="C89" s="21" t="s">
        <v>144</v>
      </c>
      <c r="D89" s="21" t="s">
        <v>261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262</v>
      </c>
      <c r="C90" s="24">
        <f>SUM(C91:C92)</f>
        <v>0</v>
      </c>
    </row>
    <row r="91" spans="1:8" x14ac:dyDescent="0.2">
      <c r="A91" s="22">
        <v>1161</v>
      </c>
      <c r="B91" s="20" t="s">
        <v>263</v>
      </c>
      <c r="C91" s="24">
        <v>0</v>
      </c>
    </row>
    <row r="92" spans="1:8" x14ac:dyDescent="0.2">
      <c r="A92" s="22">
        <v>1162</v>
      </c>
      <c r="B92" s="20" t="s">
        <v>264</v>
      </c>
      <c r="C92" s="24">
        <v>0</v>
      </c>
    </row>
    <row r="94" spans="1:8" x14ac:dyDescent="0.2">
      <c r="A94" s="19" t="s">
        <v>586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146</v>
      </c>
      <c r="B95" s="21" t="s">
        <v>143</v>
      </c>
      <c r="C95" s="21" t="s">
        <v>144</v>
      </c>
      <c r="D95" s="21" t="s">
        <v>207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594</v>
      </c>
      <c r="C96" s="24">
        <f>SUM(C97:C100)</f>
        <v>0</v>
      </c>
    </row>
    <row r="97" spans="1:8" x14ac:dyDescent="0.2">
      <c r="A97" s="22">
        <v>1191</v>
      </c>
      <c r="B97" s="20" t="s">
        <v>587</v>
      </c>
      <c r="C97" s="24">
        <v>0</v>
      </c>
    </row>
    <row r="98" spans="1:8" x14ac:dyDescent="0.2">
      <c r="A98" s="22">
        <v>1192</v>
      </c>
      <c r="B98" s="20" t="s">
        <v>588</v>
      </c>
      <c r="C98" s="24">
        <v>0</v>
      </c>
    </row>
    <row r="99" spans="1:8" x14ac:dyDescent="0.2">
      <c r="A99" s="22">
        <v>1193</v>
      </c>
      <c r="B99" s="20" t="s">
        <v>589</v>
      </c>
      <c r="C99" s="24">
        <v>0</v>
      </c>
    </row>
    <row r="100" spans="1:8" x14ac:dyDescent="0.2">
      <c r="A100" s="22">
        <v>1194</v>
      </c>
      <c r="B100" s="20" t="s">
        <v>590</v>
      </c>
      <c r="C100" s="24">
        <v>0</v>
      </c>
    </row>
    <row r="101" spans="1:8" x14ac:dyDescent="0.2">
      <c r="A101" s="19" t="s">
        <v>638</v>
      </c>
      <c r="C101" s="24"/>
    </row>
    <row r="102" spans="1:8" x14ac:dyDescent="0.2">
      <c r="A102" s="21" t="s">
        <v>146</v>
      </c>
      <c r="B102" s="21" t="s">
        <v>143</v>
      </c>
      <c r="C102" s="21" t="s">
        <v>144</v>
      </c>
      <c r="D102" s="21" t="s">
        <v>207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265</v>
      </c>
      <c r="C103" s="24">
        <f>SUM(C104:C106)</f>
        <v>0</v>
      </c>
    </row>
    <row r="104" spans="1:8" x14ac:dyDescent="0.2">
      <c r="A104" s="22">
        <v>1291</v>
      </c>
      <c r="B104" s="20" t="s">
        <v>266</v>
      </c>
      <c r="C104" s="24">
        <v>0</v>
      </c>
    </row>
    <row r="105" spans="1:8" x14ac:dyDescent="0.2">
      <c r="A105" s="22">
        <v>1292</v>
      </c>
      <c r="B105" s="20" t="s">
        <v>267</v>
      </c>
      <c r="C105" s="24">
        <v>0</v>
      </c>
    </row>
    <row r="106" spans="1:8" x14ac:dyDescent="0.2">
      <c r="A106" s="22">
        <v>1293</v>
      </c>
      <c r="B106" s="20" t="s">
        <v>268</v>
      </c>
      <c r="C106" s="24">
        <v>0</v>
      </c>
    </row>
    <row r="108" spans="1:8" x14ac:dyDescent="0.2">
      <c r="A108" s="19" t="s">
        <v>171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146</v>
      </c>
      <c r="B109" s="21" t="s">
        <v>143</v>
      </c>
      <c r="C109" s="21" t="s">
        <v>144</v>
      </c>
      <c r="D109" s="21" t="s">
        <v>203</v>
      </c>
      <c r="E109" s="21" t="s">
        <v>204</v>
      </c>
      <c r="F109" s="21" t="s">
        <v>205</v>
      </c>
      <c r="G109" s="21" t="s">
        <v>269</v>
      </c>
      <c r="H109" s="21" t="s">
        <v>270</v>
      </c>
    </row>
    <row r="110" spans="1:8" x14ac:dyDescent="0.2">
      <c r="A110" s="22">
        <v>2110</v>
      </c>
      <c r="B110" s="20" t="s">
        <v>271</v>
      </c>
      <c r="C110" s="24">
        <f>SUM(C111:C119)</f>
        <v>14514229.66</v>
      </c>
      <c r="D110" s="24">
        <f>SUM(D111:D119)</f>
        <v>14514229.66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272</v>
      </c>
      <c r="C111" s="24">
        <v>61387.86</v>
      </c>
      <c r="D111" s="24">
        <f>C111</f>
        <v>61387.86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273</v>
      </c>
      <c r="C112" s="24">
        <v>1481793.06</v>
      </c>
      <c r="D112" s="24">
        <f t="shared" ref="D112:D119" si="1">C112</f>
        <v>1481793.06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274</v>
      </c>
      <c r="C113" s="24">
        <v>3485311.89</v>
      </c>
      <c r="D113" s="24">
        <f t="shared" si="1"/>
        <v>3485311.89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275</v>
      </c>
      <c r="C114" s="24">
        <v>133890.01</v>
      </c>
      <c r="D114" s="24">
        <f t="shared" si="1"/>
        <v>133890.01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276</v>
      </c>
      <c r="C115" s="24">
        <v>-134553.62</v>
      </c>
      <c r="D115" s="24">
        <f t="shared" si="1"/>
        <v>-134553.62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277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278</v>
      </c>
      <c r="C117" s="24">
        <v>859472.61</v>
      </c>
      <c r="D117" s="24">
        <f t="shared" si="1"/>
        <v>859472.61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279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280</v>
      </c>
      <c r="C119" s="24">
        <v>8626927.8499999996</v>
      </c>
      <c r="D119" s="24">
        <f t="shared" si="1"/>
        <v>8626927.8499999996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281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282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283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284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172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146</v>
      </c>
      <c r="B126" s="21" t="s">
        <v>143</v>
      </c>
      <c r="C126" s="21" t="s">
        <v>144</v>
      </c>
      <c r="D126" s="21" t="s">
        <v>147</v>
      </c>
      <c r="E126" s="21" t="s">
        <v>207</v>
      </c>
      <c r="F126" s="21"/>
      <c r="G126" s="21"/>
      <c r="H126" s="21"/>
    </row>
    <row r="127" spans="1:8" x14ac:dyDescent="0.2">
      <c r="A127" s="22">
        <v>2160</v>
      </c>
      <c r="B127" s="20" t="s">
        <v>285</v>
      </c>
      <c r="C127" s="24">
        <f>SUM(C128:C133)</f>
        <v>0</v>
      </c>
    </row>
    <row r="128" spans="1:8" x14ac:dyDescent="0.2">
      <c r="A128" s="22">
        <v>2161</v>
      </c>
      <c r="B128" s="20" t="s">
        <v>286</v>
      </c>
      <c r="C128" s="24">
        <v>0</v>
      </c>
    </row>
    <row r="129" spans="1:8" x14ac:dyDescent="0.2">
      <c r="A129" s="22">
        <v>2162</v>
      </c>
      <c r="B129" s="20" t="s">
        <v>287</v>
      </c>
      <c r="C129" s="24">
        <v>0</v>
      </c>
    </row>
    <row r="130" spans="1:8" x14ac:dyDescent="0.2">
      <c r="A130" s="22">
        <v>2163</v>
      </c>
      <c r="B130" s="20" t="s">
        <v>288</v>
      </c>
      <c r="C130" s="24">
        <v>0</v>
      </c>
    </row>
    <row r="131" spans="1:8" x14ac:dyDescent="0.2">
      <c r="A131" s="22">
        <v>2164</v>
      </c>
      <c r="B131" s="20" t="s">
        <v>289</v>
      </c>
      <c r="C131" s="24">
        <v>0</v>
      </c>
    </row>
    <row r="132" spans="1:8" x14ac:dyDescent="0.2">
      <c r="A132" s="22">
        <v>2165</v>
      </c>
      <c r="B132" s="20" t="s">
        <v>290</v>
      </c>
      <c r="C132" s="24">
        <v>0</v>
      </c>
    </row>
    <row r="133" spans="1:8" x14ac:dyDescent="0.2">
      <c r="A133" s="22">
        <v>2166</v>
      </c>
      <c r="B133" s="20" t="s">
        <v>291</v>
      </c>
      <c r="C133" s="24">
        <v>0</v>
      </c>
    </row>
    <row r="134" spans="1:8" x14ac:dyDescent="0.2">
      <c r="A134" s="22">
        <v>2250</v>
      </c>
      <c r="B134" s="20" t="s">
        <v>292</v>
      </c>
      <c r="C134" s="24">
        <f>SUM(C135:C140)</f>
        <v>0</v>
      </c>
    </row>
    <row r="135" spans="1:8" x14ac:dyDescent="0.2">
      <c r="A135" s="22">
        <v>2251</v>
      </c>
      <c r="B135" s="20" t="s">
        <v>293</v>
      </c>
      <c r="C135" s="24">
        <v>0</v>
      </c>
    </row>
    <row r="136" spans="1:8" x14ac:dyDescent="0.2">
      <c r="A136" s="22">
        <v>2252</v>
      </c>
      <c r="B136" s="20" t="s">
        <v>294</v>
      </c>
      <c r="C136" s="24">
        <v>0</v>
      </c>
    </row>
    <row r="137" spans="1:8" x14ac:dyDescent="0.2">
      <c r="A137" s="22">
        <v>2253</v>
      </c>
      <c r="B137" s="20" t="s">
        <v>295</v>
      </c>
      <c r="C137" s="24">
        <v>0</v>
      </c>
    </row>
    <row r="138" spans="1:8" x14ac:dyDescent="0.2">
      <c r="A138" s="22">
        <v>2254</v>
      </c>
      <c r="B138" s="20" t="s">
        <v>296</v>
      </c>
      <c r="C138" s="24">
        <v>0</v>
      </c>
    </row>
    <row r="139" spans="1:8" x14ac:dyDescent="0.2">
      <c r="A139" s="22">
        <v>2255</v>
      </c>
      <c r="B139" s="20" t="s">
        <v>297</v>
      </c>
      <c r="C139" s="24">
        <v>0</v>
      </c>
    </row>
    <row r="140" spans="1:8" x14ac:dyDescent="0.2">
      <c r="A140" s="22">
        <v>2256</v>
      </c>
      <c r="B140" s="20" t="s">
        <v>298</v>
      </c>
      <c r="C140" s="24">
        <v>0</v>
      </c>
    </row>
    <row r="142" spans="1:8" x14ac:dyDescent="0.2">
      <c r="A142" s="19" t="s">
        <v>173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146</v>
      </c>
      <c r="B143" s="23" t="s">
        <v>143</v>
      </c>
      <c r="C143" s="23" t="s">
        <v>144</v>
      </c>
      <c r="D143" s="23" t="s">
        <v>147</v>
      </c>
      <c r="E143" s="23" t="s">
        <v>207</v>
      </c>
      <c r="F143" s="23"/>
      <c r="G143" s="23"/>
      <c r="H143" s="23"/>
    </row>
    <row r="144" spans="1:8" x14ac:dyDescent="0.2">
      <c r="A144" s="22">
        <v>2159</v>
      </c>
      <c r="B144" s="20" t="s">
        <v>299</v>
      </c>
      <c r="C144" s="24">
        <v>0</v>
      </c>
    </row>
    <row r="145" spans="1:4" x14ac:dyDescent="0.2">
      <c r="A145" s="22">
        <v>2199</v>
      </c>
      <c r="B145" s="20" t="s">
        <v>300</v>
      </c>
      <c r="C145" s="24">
        <v>0</v>
      </c>
    </row>
    <row r="146" spans="1:4" x14ac:dyDescent="0.2">
      <c r="A146" s="22">
        <v>2240</v>
      </c>
      <c r="B146" s="20" t="s">
        <v>301</v>
      </c>
      <c r="C146" s="24">
        <f>SUM(C147:C149)</f>
        <v>0</v>
      </c>
    </row>
    <row r="147" spans="1:4" x14ac:dyDescent="0.2">
      <c r="A147" s="22">
        <v>2241</v>
      </c>
      <c r="B147" s="20" t="s">
        <v>302</v>
      </c>
      <c r="C147" s="24">
        <v>0</v>
      </c>
    </row>
    <row r="148" spans="1:4" x14ac:dyDescent="0.2">
      <c r="A148" s="22">
        <v>2242</v>
      </c>
      <c r="B148" s="20" t="s">
        <v>303</v>
      </c>
      <c r="C148" s="24">
        <v>0</v>
      </c>
    </row>
    <row r="149" spans="1:4" x14ac:dyDescent="0.2">
      <c r="A149" s="22">
        <v>2249</v>
      </c>
      <c r="B149" s="20" t="s">
        <v>304</v>
      </c>
      <c r="C149" s="24">
        <v>0</v>
      </c>
    </row>
    <row r="151" spans="1:4" x14ac:dyDescent="0.2">
      <c r="B151" s="20" t="s">
        <v>637</v>
      </c>
    </row>
    <row r="156" spans="1:4" x14ac:dyDescent="0.2">
      <c r="B156" s="153" t="s">
        <v>664</v>
      </c>
      <c r="C156" s="164" t="s">
        <v>665</v>
      </c>
      <c r="D156" s="164"/>
    </row>
    <row r="157" spans="1:4" x14ac:dyDescent="0.2">
      <c r="B157" s="22" t="s">
        <v>666</v>
      </c>
      <c r="C157" s="165" t="s">
        <v>667</v>
      </c>
      <c r="D157" s="165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C156:D156"/>
    <mergeCell ref="C157:D157"/>
  </mergeCells>
  <pageMargins left="0.31496062992125984" right="0.31496062992125984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A3" s="107"/>
      <c r="B3" s="108"/>
    </row>
    <row r="4" spans="1:2" ht="15" customHeight="1" x14ac:dyDescent="0.2">
      <c r="A4" s="109" t="s">
        <v>1</v>
      </c>
      <c r="B4" s="110" t="s">
        <v>78</v>
      </c>
    </row>
    <row r="5" spans="1:2" ht="15" customHeight="1" x14ac:dyDescent="0.2">
      <c r="A5" s="111"/>
      <c r="B5" s="110" t="s">
        <v>51</v>
      </c>
    </row>
    <row r="6" spans="1:2" ht="15" customHeight="1" x14ac:dyDescent="0.2">
      <c r="A6" s="111"/>
      <c r="B6" s="112" t="s">
        <v>149</v>
      </c>
    </row>
    <row r="7" spans="1:2" ht="15" customHeight="1" x14ac:dyDescent="0.2">
      <c r="A7" s="111"/>
      <c r="B7" s="110" t="s">
        <v>52</v>
      </c>
    </row>
    <row r="8" spans="1:2" x14ac:dyDescent="0.2">
      <c r="A8" s="111"/>
    </row>
    <row r="9" spans="1:2" ht="15" customHeight="1" x14ac:dyDescent="0.2">
      <c r="A9" s="109" t="s">
        <v>3</v>
      </c>
      <c r="B9" s="110" t="s">
        <v>595</v>
      </c>
    </row>
    <row r="10" spans="1:2" ht="15" customHeight="1" x14ac:dyDescent="0.2">
      <c r="A10" s="111"/>
      <c r="B10" s="110" t="s">
        <v>596</v>
      </c>
    </row>
    <row r="11" spans="1:2" ht="15" customHeight="1" x14ac:dyDescent="0.2">
      <c r="A11" s="111"/>
      <c r="B11" s="110" t="s">
        <v>127</v>
      </c>
    </row>
    <row r="12" spans="1:2" ht="15" customHeight="1" x14ac:dyDescent="0.2">
      <c r="A12" s="111"/>
      <c r="B12" s="110" t="s">
        <v>126</v>
      </c>
    </row>
    <row r="13" spans="1:2" ht="15" customHeight="1" x14ac:dyDescent="0.2">
      <c r="A13" s="111"/>
      <c r="B13" s="110" t="s">
        <v>128</v>
      </c>
    </row>
    <row r="14" spans="1:2" x14ac:dyDescent="0.2">
      <c r="A14" s="111"/>
    </row>
    <row r="15" spans="1:2" ht="15" customHeight="1" x14ac:dyDescent="0.2">
      <c r="A15" s="109" t="s">
        <v>5</v>
      </c>
      <c r="B15" s="113" t="s">
        <v>53</v>
      </c>
    </row>
    <row r="16" spans="1:2" ht="15" customHeight="1" x14ac:dyDescent="0.2">
      <c r="A16" s="111"/>
      <c r="B16" s="113" t="s">
        <v>54</v>
      </c>
    </row>
    <row r="17" spans="1:2" ht="15" customHeight="1" x14ac:dyDescent="0.2">
      <c r="A17" s="111"/>
      <c r="B17" s="113" t="s">
        <v>55</v>
      </c>
    </row>
    <row r="18" spans="1:2" ht="15" customHeight="1" x14ac:dyDescent="0.2">
      <c r="A18" s="111"/>
      <c r="B18" s="110" t="s">
        <v>56</v>
      </c>
    </row>
    <row r="19" spans="1:2" ht="15" customHeight="1" x14ac:dyDescent="0.2">
      <c r="A19" s="111"/>
      <c r="B19" s="114" t="s">
        <v>137</v>
      </c>
    </row>
    <row r="20" spans="1:2" x14ac:dyDescent="0.2">
      <c r="A20" s="111"/>
    </row>
    <row r="21" spans="1:2" ht="15" customHeight="1" x14ac:dyDescent="0.2">
      <c r="A21" s="109" t="s">
        <v>133</v>
      </c>
      <c r="B21" s="1" t="s">
        <v>188</v>
      </c>
    </row>
    <row r="22" spans="1:2" ht="15" customHeight="1" x14ac:dyDescent="0.2">
      <c r="A22" s="111"/>
      <c r="B22" s="115" t="s">
        <v>189</v>
      </c>
    </row>
    <row r="23" spans="1:2" x14ac:dyDescent="0.2">
      <c r="A23" s="111"/>
    </row>
    <row r="24" spans="1:2" ht="15" customHeight="1" x14ac:dyDescent="0.2">
      <c r="A24" s="109" t="s">
        <v>7</v>
      </c>
      <c r="B24" s="114" t="s">
        <v>57</v>
      </c>
    </row>
    <row r="25" spans="1:2" ht="15" customHeight="1" x14ac:dyDescent="0.2">
      <c r="A25" s="111"/>
      <c r="B25" s="114" t="s">
        <v>129</v>
      </c>
    </row>
    <row r="26" spans="1:2" ht="15" customHeight="1" x14ac:dyDescent="0.2">
      <c r="A26" s="111"/>
      <c r="B26" s="114" t="s">
        <v>130</v>
      </c>
    </row>
    <row r="27" spans="1:2" x14ac:dyDescent="0.2">
      <c r="A27" s="111"/>
    </row>
    <row r="28" spans="1:2" ht="15" customHeight="1" x14ac:dyDescent="0.2">
      <c r="A28" s="109" t="s">
        <v>8</v>
      </c>
      <c r="B28" s="114" t="s">
        <v>58</v>
      </c>
    </row>
    <row r="29" spans="1:2" ht="15" customHeight="1" x14ac:dyDescent="0.2">
      <c r="A29" s="111"/>
      <c r="B29" s="114" t="s">
        <v>136</v>
      </c>
    </row>
    <row r="30" spans="1:2" ht="15" customHeight="1" x14ac:dyDescent="0.2">
      <c r="A30" s="111"/>
      <c r="B30" s="114" t="s">
        <v>59</v>
      </c>
    </row>
    <row r="31" spans="1:2" ht="15" customHeight="1" x14ac:dyDescent="0.2">
      <c r="A31" s="111"/>
      <c r="B31" s="116" t="s">
        <v>60</v>
      </c>
    </row>
    <row r="32" spans="1:2" x14ac:dyDescent="0.2">
      <c r="A32" s="111"/>
    </row>
    <row r="33" spans="1:2" ht="15" customHeight="1" x14ac:dyDescent="0.2">
      <c r="A33" s="109" t="s">
        <v>9</v>
      </c>
      <c r="B33" s="114" t="s">
        <v>61</v>
      </c>
    </row>
    <row r="34" spans="1:2" ht="15" customHeight="1" x14ac:dyDescent="0.2">
      <c r="A34" s="111"/>
      <c r="B34" s="114" t="s">
        <v>62</v>
      </c>
    </row>
    <row r="35" spans="1:2" x14ac:dyDescent="0.2">
      <c r="A35" s="111"/>
    </row>
    <row r="36" spans="1:2" ht="15" customHeight="1" x14ac:dyDescent="0.2">
      <c r="A36" s="109" t="s">
        <v>11</v>
      </c>
      <c r="B36" s="110" t="s">
        <v>131</v>
      </c>
    </row>
    <row r="37" spans="1:2" ht="15" customHeight="1" x14ac:dyDescent="0.2">
      <c r="A37" s="111"/>
      <c r="B37" s="110" t="s">
        <v>138</v>
      </c>
    </row>
    <row r="38" spans="1:2" ht="15" customHeight="1" x14ac:dyDescent="0.2">
      <c r="A38" s="111"/>
      <c r="B38" s="117" t="s">
        <v>191</v>
      </c>
    </row>
    <row r="39" spans="1:2" ht="15" customHeight="1" x14ac:dyDescent="0.2">
      <c r="A39" s="111"/>
      <c r="B39" s="110" t="s">
        <v>192</v>
      </c>
    </row>
    <row r="40" spans="1:2" ht="15" customHeight="1" x14ac:dyDescent="0.2">
      <c r="A40" s="111"/>
      <c r="B40" s="110" t="s">
        <v>134</v>
      </c>
    </row>
    <row r="41" spans="1:2" ht="15" customHeight="1" x14ac:dyDescent="0.2">
      <c r="A41" s="111"/>
      <c r="B41" s="110" t="s">
        <v>135</v>
      </c>
    </row>
    <row r="42" spans="1:2" x14ac:dyDescent="0.2">
      <c r="A42" s="111"/>
    </row>
    <row r="43" spans="1:2" ht="15" customHeight="1" x14ac:dyDescent="0.2">
      <c r="A43" s="109" t="s">
        <v>13</v>
      </c>
      <c r="B43" s="110" t="s">
        <v>139</v>
      </c>
    </row>
    <row r="44" spans="1:2" ht="15" customHeight="1" x14ac:dyDescent="0.2">
      <c r="A44" s="111"/>
      <c r="B44" s="110" t="s">
        <v>142</v>
      </c>
    </row>
    <row r="45" spans="1:2" ht="15" customHeight="1" x14ac:dyDescent="0.2">
      <c r="A45" s="111"/>
      <c r="B45" s="117" t="s">
        <v>193</v>
      </c>
    </row>
    <row r="46" spans="1:2" ht="15" customHeight="1" x14ac:dyDescent="0.2">
      <c r="A46" s="111"/>
      <c r="B46" s="110" t="s">
        <v>194</v>
      </c>
    </row>
    <row r="47" spans="1:2" ht="15" customHeight="1" x14ac:dyDescent="0.2">
      <c r="A47" s="111"/>
      <c r="B47" s="110" t="s">
        <v>141</v>
      </c>
    </row>
    <row r="48" spans="1:2" ht="15" customHeight="1" x14ac:dyDescent="0.2">
      <c r="A48" s="111"/>
      <c r="B48" s="110" t="s">
        <v>140</v>
      </c>
    </row>
    <row r="49" spans="1:2" x14ac:dyDescent="0.2">
      <c r="A49" s="111"/>
    </row>
    <row r="50" spans="1:2" ht="25.5" customHeight="1" x14ac:dyDescent="0.2">
      <c r="A50" s="109" t="s">
        <v>15</v>
      </c>
      <c r="B50" s="112" t="s">
        <v>170</v>
      </c>
    </row>
    <row r="51" spans="1:2" x14ac:dyDescent="0.2">
      <c r="A51" s="111"/>
    </row>
    <row r="52" spans="1:2" ht="15" customHeight="1" x14ac:dyDescent="0.2">
      <c r="A52" s="109" t="s">
        <v>17</v>
      </c>
      <c r="B52" s="110" t="s">
        <v>63</v>
      </c>
    </row>
    <row r="53" spans="1:2" x14ac:dyDescent="0.2">
      <c r="A53" s="111"/>
    </row>
    <row r="54" spans="1:2" ht="15" customHeight="1" x14ac:dyDescent="0.2">
      <c r="A54" s="109" t="s">
        <v>18</v>
      </c>
      <c r="B54" s="113" t="s">
        <v>64</v>
      </c>
    </row>
    <row r="55" spans="1:2" ht="15" customHeight="1" x14ac:dyDescent="0.2">
      <c r="A55" s="111"/>
      <c r="B55" s="113" t="s">
        <v>65</v>
      </c>
    </row>
    <row r="56" spans="1:2" ht="15" customHeight="1" x14ac:dyDescent="0.2">
      <c r="A56" s="111"/>
      <c r="B56" s="113" t="s">
        <v>66</v>
      </c>
    </row>
    <row r="57" spans="1:2" ht="15" customHeight="1" x14ac:dyDescent="0.2">
      <c r="A57" s="111"/>
      <c r="B57" s="113" t="s">
        <v>67</v>
      </c>
    </row>
    <row r="58" spans="1:2" ht="15" customHeight="1" x14ac:dyDescent="0.2">
      <c r="A58" s="111"/>
      <c r="B58" s="113" t="s">
        <v>68</v>
      </c>
    </row>
    <row r="59" spans="1:2" x14ac:dyDescent="0.2">
      <c r="A59" s="111"/>
    </row>
    <row r="60" spans="1:2" ht="15" customHeight="1" x14ac:dyDescent="0.2">
      <c r="A60" s="109" t="s">
        <v>20</v>
      </c>
      <c r="B60" s="114" t="s">
        <v>69</v>
      </c>
    </row>
    <row r="61" spans="1:2" x14ac:dyDescent="0.2">
      <c r="A61" s="111"/>
      <c r="B61" s="114"/>
    </row>
    <row r="62" spans="1:2" ht="15" customHeight="1" x14ac:dyDescent="0.2">
      <c r="A62" s="109" t="s">
        <v>21</v>
      </c>
      <c r="B62" s="110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7"/>
  <sheetViews>
    <sheetView zoomScaleNormal="100" workbookViewId="0">
      <selection activeCell="B233" sqref="B233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3" width="15.7109375" style="20" customWidth="1"/>
    <col min="4" max="4" width="13.14062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0" t="s">
        <v>662</v>
      </c>
      <c r="B1" s="160"/>
      <c r="C1" s="160"/>
      <c r="D1" s="14" t="s">
        <v>617</v>
      </c>
      <c r="E1" s="25">
        <v>2022</v>
      </c>
    </row>
    <row r="2" spans="1:5" s="16" customFormat="1" ht="18.95" customHeight="1" x14ac:dyDescent="0.25">
      <c r="A2" s="160" t="s">
        <v>622</v>
      </c>
      <c r="B2" s="160"/>
      <c r="C2" s="160"/>
      <c r="D2" s="14" t="s">
        <v>618</v>
      </c>
      <c r="E2" s="25" t="s">
        <v>620</v>
      </c>
    </row>
    <row r="3" spans="1:5" s="16" customFormat="1" ht="18.95" customHeight="1" x14ac:dyDescent="0.25">
      <c r="A3" s="160" t="s">
        <v>663</v>
      </c>
      <c r="B3" s="160"/>
      <c r="C3" s="160"/>
      <c r="D3" s="14" t="s">
        <v>619</v>
      </c>
      <c r="E3" s="25">
        <v>1</v>
      </c>
    </row>
    <row r="4" spans="1:5" x14ac:dyDescent="0.2">
      <c r="A4" s="18" t="s">
        <v>196</v>
      </c>
      <c r="B4" s="19"/>
      <c r="C4" s="19"/>
      <c r="D4" s="19"/>
      <c r="E4" s="19"/>
    </row>
    <row r="6" spans="1:5" x14ac:dyDescent="0.2">
      <c r="A6" s="104" t="s">
        <v>575</v>
      </c>
      <c r="B6" s="47"/>
      <c r="C6" s="47"/>
      <c r="D6" s="47"/>
      <c r="E6" s="47"/>
    </row>
    <row r="7" spans="1:5" x14ac:dyDescent="0.2">
      <c r="A7" s="48" t="s">
        <v>146</v>
      </c>
      <c r="B7" s="48" t="s">
        <v>143</v>
      </c>
      <c r="C7" s="48" t="s">
        <v>144</v>
      </c>
      <c r="D7" s="48" t="s">
        <v>305</v>
      </c>
      <c r="E7" s="48"/>
    </row>
    <row r="8" spans="1:5" x14ac:dyDescent="0.2">
      <c r="A8" s="50">
        <v>4100</v>
      </c>
      <c r="B8" s="51" t="s">
        <v>306</v>
      </c>
      <c r="C8" s="55">
        <f>SUM(C9+C19+C25+C28+C34+C37+C46)</f>
        <v>11478422.030000001</v>
      </c>
      <c r="D8" s="100"/>
      <c r="E8" s="49"/>
    </row>
    <row r="9" spans="1:5" x14ac:dyDescent="0.2">
      <c r="A9" s="50">
        <v>4110</v>
      </c>
      <c r="B9" s="51" t="s">
        <v>307</v>
      </c>
      <c r="C9" s="55">
        <f>SUM(C10:C18)</f>
        <v>6241374.1000000006</v>
      </c>
      <c r="D9" s="100"/>
      <c r="E9" s="49"/>
    </row>
    <row r="10" spans="1:5" x14ac:dyDescent="0.2">
      <c r="A10" s="50">
        <v>4111</v>
      </c>
      <c r="B10" s="51" t="s">
        <v>308</v>
      </c>
      <c r="C10" s="55">
        <v>1362</v>
      </c>
      <c r="D10" s="100"/>
      <c r="E10" s="49"/>
    </row>
    <row r="11" spans="1:5" x14ac:dyDescent="0.2">
      <c r="A11" s="50">
        <v>4112</v>
      </c>
      <c r="B11" s="51" t="s">
        <v>309</v>
      </c>
      <c r="C11" s="55">
        <v>5984332.0300000003</v>
      </c>
      <c r="D11" s="100"/>
      <c r="E11" s="49"/>
    </row>
    <row r="12" spans="1:5" x14ac:dyDescent="0.2">
      <c r="A12" s="50">
        <v>4113</v>
      </c>
      <c r="B12" s="51" t="s">
        <v>310</v>
      </c>
      <c r="C12" s="55">
        <v>55322</v>
      </c>
      <c r="D12" s="100"/>
      <c r="E12" s="49"/>
    </row>
    <row r="13" spans="1:5" x14ac:dyDescent="0.2">
      <c r="A13" s="50">
        <v>4114</v>
      </c>
      <c r="B13" s="51" t="s">
        <v>311</v>
      </c>
      <c r="C13" s="55">
        <v>0</v>
      </c>
      <c r="D13" s="100"/>
      <c r="E13" s="49"/>
    </row>
    <row r="14" spans="1:5" x14ac:dyDescent="0.2">
      <c r="A14" s="50">
        <v>4115</v>
      </c>
      <c r="B14" s="51" t="s">
        <v>312</v>
      </c>
      <c r="C14" s="55">
        <v>0</v>
      </c>
      <c r="D14" s="100"/>
      <c r="E14" s="49"/>
    </row>
    <row r="15" spans="1:5" x14ac:dyDescent="0.2">
      <c r="A15" s="50">
        <v>4116</v>
      </c>
      <c r="B15" s="51" t="s">
        <v>313</v>
      </c>
      <c r="C15" s="55">
        <v>0</v>
      </c>
      <c r="D15" s="100"/>
      <c r="E15" s="49"/>
    </row>
    <row r="16" spans="1:5" x14ac:dyDescent="0.2">
      <c r="A16" s="50">
        <v>4117</v>
      </c>
      <c r="B16" s="51" t="s">
        <v>314</v>
      </c>
      <c r="C16" s="55">
        <v>200358.07</v>
      </c>
      <c r="D16" s="100"/>
      <c r="E16" s="49"/>
    </row>
    <row r="17" spans="1:5" ht="22.5" x14ac:dyDescent="0.2">
      <c r="A17" s="50">
        <v>4118</v>
      </c>
      <c r="B17" s="52" t="s">
        <v>494</v>
      </c>
      <c r="C17" s="55">
        <v>0</v>
      </c>
      <c r="D17" s="100"/>
      <c r="E17" s="49"/>
    </row>
    <row r="18" spans="1:5" x14ac:dyDescent="0.2">
      <c r="A18" s="50">
        <v>4119</v>
      </c>
      <c r="B18" s="51" t="s">
        <v>315</v>
      </c>
      <c r="C18" s="55">
        <v>0</v>
      </c>
      <c r="D18" s="100"/>
      <c r="E18" s="49"/>
    </row>
    <row r="19" spans="1:5" x14ac:dyDescent="0.2">
      <c r="A19" s="50">
        <v>4120</v>
      </c>
      <c r="B19" s="51" t="s">
        <v>316</v>
      </c>
      <c r="C19" s="55">
        <f>SUM(C20:C24)</f>
        <v>0</v>
      </c>
      <c r="D19" s="100"/>
      <c r="E19" s="49"/>
    </row>
    <row r="20" spans="1:5" x14ac:dyDescent="0.2">
      <c r="A20" s="50">
        <v>4121</v>
      </c>
      <c r="B20" s="51" t="s">
        <v>317</v>
      </c>
      <c r="C20" s="55">
        <v>0</v>
      </c>
      <c r="D20" s="100"/>
      <c r="E20" s="49"/>
    </row>
    <row r="21" spans="1:5" x14ac:dyDescent="0.2">
      <c r="A21" s="50">
        <v>4122</v>
      </c>
      <c r="B21" s="51" t="s">
        <v>495</v>
      </c>
      <c r="C21" s="55">
        <v>0</v>
      </c>
      <c r="D21" s="100"/>
      <c r="E21" s="49"/>
    </row>
    <row r="22" spans="1:5" x14ac:dyDescent="0.2">
      <c r="A22" s="50">
        <v>4123</v>
      </c>
      <c r="B22" s="51" t="s">
        <v>318</v>
      </c>
      <c r="C22" s="55">
        <v>0</v>
      </c>
      <c r="D22" s="100"/>
      <c r="E22" s="49"/>
    </row>
    <row r="23" spans="1:5" x14ac:dyDescent="0.2">
      <c r="A23" s="50">
        <v>4124</v>
      </c>
      <c r="B23" s="51" t="s">
        <v>319</v>
      </c>
      <c r="C23" s="55">
        <v>0</v>
      </c>
      <c r="D23" s="100"/>
      <c r="E23" s="49"/>
    </row>
    <row r="24" spans="1:5" x14ac:dyDescent="0.2">
      <c r="A24" s="50">
        <v>4129</v>
      </c>
      <c r="B24" s="51" t="s">
        <v>320</v>
      </c>
      <c r="C24" s="55">
        <v>0</v>
      </c>
      <c r="D24" s="100"/>
      <c r="E24" s="49"/>
    </row>
    <row r="25" spans="1:5" x14ac:dyDescent="0.2">
      <c r="A25" s="50">
        <v>4130</v>
      </c>
      <c r="B25" s="51" t="s">
        <v>321</v>
      </c>
      <c r="C25" s="55">
        <f>SUM(C26:C27)</f>
        <v>0</v>
      </c>
      <c r="D25" s="100"/>
      <c r="E25" s="49"/>
    </row>
    <row r="26" spans="1:5" x14ac:dyDescent="0.2">
      <c r="A26" s="50">
        <v>4131</v>
      </c>
      <c r="B26" s="51" t="s">
        <v>322</v>
      </c>
      <c r="C26" s="55">
        <v>0</v>
      </c>
      <c r="D26" s="100"/>
      <c r="E26" s="49"/>
    </row>
    <row r="27" spans="1:5" ht="22.5" x14ac:dyDescent="0.2">
      <c r="A27" s="50">
        <v>4132</v>
      </c>
      <c r="B27" s="52" t="s">
        <v>496</v>
      </c>
      <c r="C27" s="55">
        <v>0</v>
      </c>
      <c r="D27" s="100"/>
      <c r="E27" s="49"/>
    </row>
    <row r="28" spans="1:5" x14ac:dyDescent="0.2">
      <c r="A28" s="50">
        <v>4140</v>
      </c>
      <c r="B28" s="51" t="s">
        <v>323</v>
      </c>
      <c r="C28" s="55">
        <f>SUM(C29:C33)</f>
        <v>5168537.7200000007</v>
      </c>
      <c r="D28" s="100"/>
      <c r="E28" s="49"/>
    </row>
    <row r="29" spans="1:5" x14ac:dyDescent="0.2">
      <c r="A29" s="50">
        <v>4141</v>
      </c>
      <c r="B29" s="51" t="s">
        <v>324</v>
      </c>
      <c r="C29" s="55">
        <v>167680</v>
      </c>
      <c r="D29" s="100"/>
      <c r="E29" s="49"/>
    </row>
    <row r="30" spans="1:5" x14ac:dyDescent="0.2">
      <c r="A30" s="50">
        <v>4143</v>
      </c>
      <c r="B30" s="51" t="s">
        <v>325</v>
      </c>
      <c r="C30" s="55">
        <v>4895082.57</v>
      </c>
      <c r="D30" s="100"/>
      <c r="E30" s="49"/>
    </row>
    <row r="31" spans="1:5" x14ac:dyDescent="0.2">
      <c r="A31" s="50">
        <v>4144</v>
      </c>
      <c r="B31" s="51" t="s">
        <v>326</v>
      </c>
      <c r="C31" s="55">
        <v>72277.649999999994</v>
      </c>
      <c r="D31" s="100"/>
      <c r="E31" s="49"/>
    </row>
    <row r="32" spans="1:5" ht="22.5" x14ac:dyDescent="0.2">
      <c r="A32" s="50">
        <v>4145</v>
      </c>
      <c r="B32" s="52" t="s">
        <v>497</v>
      </c>
      <c r="C32" s="55">
        <v>0</v>
      </c>
      <c r="D32" s="100"/>
      <c r="E32" s="49"/>
    </row>
    <row r="33" spans="1:5" x14ac:dyDescent="0.2">
      <c r="A33" s="50">
        <v>4149</v>
      </c>
      <c r="B33" s="51" t="s">
        <v>327</v>
      </c>
      <c r="C33" s="55">
        <v>33497.5</v>
      </c>
      <c r="D33" s="100"/>
      <c r="E33" s="49"/>
    </row>
    <row r="34" spans="1:5" x14ac:dyDescent="0.2">
      <c r="A34" s="50">
        <v>4150</v>
      </c>
      <c r="B34" s="51" t="s">
        <v>498</v>
      </c>
      <c r="C34" s="55">
        <f>SUM(C35:C36)</f>
        <v>18281.3</v>
      </c>
      <c r="D34" s="100"/>
      <c r="E34" s="49"/>
    </row>
    <row r="35" spans="1:5" x14ac:dyDescent="0.2">
      <c r="A35" s="50">
        <v>4151</v>
      </c>
      <c r="B35" s="51" t="s">
        <v>498</v>
      </c>
      <c r="C35" s="55">
        <v>18281.3</v>
      </c>
      <c r="D35" s="100"/>
      <c r="E35" s="49"/>
    </row>
    <row r="36" spans="1:5" ht="22.5" x14ac:dyDescent="0.2">
      <c r="A36" s="50">
        <v>4154</v>
      </c>
      <c r="B36" s="52" t="s">
        <v>499</v>
      </c>
      <c r="C36" s="55">
        <v>0</v>
      </c>
      <c r="D36" s="100"/>
      <c r="E36" s="49"/>
    </row>
    <row r="37" spans="1:5" x14ac:dyDescent="0.2">
      <c r="A37" s="50">
        <v>4160</v>
      </c>
      <c r="B37" s="51" t="s">
        <v>500</v>
      </c>
      <c r="C37" s="55">
        <f>SUM(C38:C45)</f>
        <v>50228.91</v>
      </c>
      <c r="D37" s="100"/>
      <c r="E37" s="49"/>
    </row>
    <row r="38" spans="1:5" x14ac:dyDescent="0.2">
      <c r="A38" s="50">
        <v>4161</v>
      </c>
      <c r="B38" s="51" t="s">
        <v>328</v>
      </c>
      <c r="C38" s="55">
        <v>0</v>
      </c>
      <c r="D38" s="100"/>
      <c r="E38" s="49"/>
    </row>
    <row r="39" spans="1:5" x14ac:dyDescent="0.2">
      <c r="A39" s="50">
        <v>4162</v>
      </c>
      <c r="B39" s="51" t="s">
        <v>329</v>
      </c>
      <c r="C39" s="55">
        <v>13826.19</v>
      </c>
      <c r="D39" s="100"/>
      <c r="E39" s="49"/>
    </row>
    <row r="40" spans="1:5" x14ac:dyDescent="0.2">
      <c r="A40" s="50">
        <v>4163</v>
      </c>
      <c r="B40" s="51" t="s">
        <v>330</v>
      </c>
      <c r="C40" s="55">
        <v>0</v>
      </c>
      <c r="D40" s="100"/>
      <c r="E40" s="49"/>
    </row>
    <row r="41" spans="1:5" x14ac:dyDescent="0.2">
      <c r="A41" s="50">
        <v>4164</v>
      </c>
      <c r="B41" s="51" t="s">
        <v>331</v>
      </c>
      <c r="C41" s="55">
        <v>0</v>
      </c>
      <c r="D41" s="100"/>
      <c r="E41" s="49"/>
    </row>
    <row r="42" spans="1:5" x14ac:dyDescent="0.2">
      <c r="A42" s="50">
        <v>4165</v>
      </c>
      <c r="B42" s="51" t="s">
        <v>332</v>
      </c>
      <c r="C42" s="55">
        <v>0</v>
      </c>
      <c r="D42" s="100"/>
      <c r="E42" s="49"/>
    </row>
    <row r="43" spans="1:5" ht="22.5" x14ac:dyDescent="0.2">
      <c r="A43" s="50">
        <v>4166</v>
      </c>
      <c r="B43" s="52" t="s">
        <v>501</v>
      </c>
      <c r="C43" s="55">
        <v>0</v>
      </c>
      <c r="D43" s="100"/>
      <c r="E43" s="49"/>
    </row>
    <row r="44" spans="1:5" x14ac:dyDescent="0.2">
      <c r="A44" s="50">
        <v>4168</v>
      </c>
      <c r="B44" s="51" t="s">
        <v>333</v>
      </c>
      <c r="C44" s="55">
        <v>0</v>
      </c>
      <c r="D44" s="100"/>
      <c r="E44" s="49"/>
    </row>
    <row r="45" spans="1:5" x14ac:dyDescent="0.2">
      <c r="A45" s="50">
        <v>4169</v>
      </c>
      <c r="B45" s="51" t="s">
        <v>334</v>
      </c>
      <c r="C45" s="55">
        <v>36402.720000000001</v>
      </c>
      <c r="D45" s="100"/>
      <c r="E45" s="49"/>
    </row>
    <row r="46" spans="1:5" x14ac:dyDescent="0.2">
      <c r="A46" s="50">
        <v>4170</v>
      </c>
      <c r="B46" s="51" t="s">
        <v>612</v>
      </c>
      <c r="C46" s="55">
        <f>SUM(C47:C54)</f>
        <v>0</v>
      </c>
      <c r="D46" s="100"/>
      <c r="E46" s="49"/>
    </row>
    <row r="47" spans="1:5" x14ac:dyDescent="0.2">
      <c r="A47" s="50">
        <v>4171</v>
      </c>
      <c r="B47" s="53" t="s">
        <v>502</v>
      </c>
      <c r="C47" s="55">
        <v>0</v>
      </c>
      <c r="D47" s="100"/>
      <c r="E47" s="49"/>
    </row>
    <row r="48" spans="1:5" x14ac:dyDescent="0.2">
      <c r="A48" s="50">
        <v>4172</v>
      </c>
      <c r="B48" s="51" t="s">
        <v>503</v>
      </c>
      <c r="C48" s="55">
        <v>0</v>
      </c>
      <c r="D48" s="100"/>
      <c r="E48" s="49"/>
    </row>
    <row r="49" spans="1:5" ht="22.5" x14ac:dyDescent="0.2">
      <c r="A49" s="50">
        <v>4173</v>
      </c>
      <c r="B49" s="52" t="s">
        <v>504</v>
      </c>
      <c r="C49" s="55">
        <v>0</v>
      </c>
      <c r="D49" s="100"/>
      <c r="E49" s="49"/>
    </row>
    <row r="50" spans="1:5" ht="22.5" x14ac:dyDescent="0.2">
      <c r="A50" s="50">
        <v>4174</v>
      </c>
      <c r="B50" s="52" t="s">
        <v>505</v>
      </c>
      <c r="C50" s="55">
        <v>0</v>
      </c>
      <c r="D50" s="100"/>
      <c r="E50" s="49"/>
    </row>
    <row r="51" spans="1:5" ht="22.5" x14ac:dyDescent="0.2">
      <c r="A51" s="50">
        <v>4175</v>
      </c>
      <c r="B51" s="52" t="s">
        <v>506</v>
      </c>
      <c r="C51" s="55">
        <v>0</v>
      </c>
      <c r="D51" s="100"/>
      <c r="E51" s="49"/>
    </row>
    <row r="52" spans="1:5" ht="22.5" x14ac:dyDescent="0.2">
      <c r="A52" s="50">
        <v>4176</v>
      </c>
      <c r="B52" s="52" t="s">
        <v>507</v>
      </c>
      <c r="C52" s="55">
        <v>0</v>
      </c>
      <c r="D52" s="100"/>
      <c r="E52" s="49"/>
    </row>
    <row r="53" spans="1:5" ht="22.5" x14ac:dyDescent="0.2">
      <c r="A53" s="50">
        <v>4177</v>
      </c>
      <c r="B53" s="52" t="s">
        <v>508</v>
      </c>
      <c r="C53" s="55">
        <v>0</v>
      </c>
      <c r="D53" s="100"/>
      <c r="E53" s="49"/>
    </row>
    <row r="54" spans="1:5" ht="22.5" x14ac:dyDescent="0.2">
      <c r="A54" s="50">
        <v>4178</v>
      </c>
      <c r="B54" s="52" t="s">
        <v>509</v>
      </c>
      <c r="C54" s="55">
        <v>0</v>
      </c>
      <c r="D54" s="100"/>
      <c r="E54" s="49"/>
    </row>
    <row r="55" spans="1:5" x14ac:dyDescent="0.2">
      <c r="A55" s="50"/>
      <c r="B55" s="52"/>
      <c r="C55" s="55"/>
      <c r="D55" s="100"/>
      <c r="E55" s="49"/>
    </row>
    <row r="56" spans="1:5" x14ac:dyDescent="0.2">
      <c r="A56" s="47" t="s">
        <v>574</v>
      </c>
      <c r="B56" s="47"/>
      <c r="C56" s="47"/>
      <c r="D56" s="47"/>
      <c r="E56" s="47"/>
    </row>
    <row r="57" spans="1:5" x14ac:dyDescent="0.2">
      <c r="A57" s="48" t="s">
        <v>146</v>
      </c>
      <c r="B57" s="48" t="s">
        <v>143</v>
      </c>
      <c r="C57" s="48" t="s">
        <v>144</v>
      </c>
      <c r="D57" s="48" t="s">
        <v>305</v>
      </c>
      <c r="E57" s="48"/>
    </row>
    <row r="58" spans="1:5" ht="33.75" x14ac:dyDescent="0.2">
      <c r="A58" s="50">
        <v>4200</v>
      </c>
      <c r="B58" s="52" t="s">
        <v>510</v>
      </c>
      <c r="C58" s="55">
        <f>+C59+C65</f>
        <v>34656482.719999999</v>
      </c>
      <c r="D58" s="100"/>
      <c r="E58" s="49"/>
    </row>
    <row r="59" spans="1:5" ht="22.5" x14ac:dyDescent="0.2">
      <c r="A59" s="50">
        <v>4210</v>
      </c>
      <c r="B59" s="52" t="s">
        <v>511</v>
      </c>
      <c r="C59" s="55">
        <f>SUM(C60:C64)</f>
        <v>34656482.719999999</v>
      </c>
      <c r="D59" s="100"/>
      <c r="E59" s="49"/>
    </row>
    <row r="60" spans="1:5" x14ac:dyDescent="0.2">
      <c r="A60" s="50">
        <v>4211</v>
      </c>
      <c r="B60" s="51" t="s">
        <v>335</v>
      </c>
      <c r="C60" s="55">
        <v>20908150.359999999</v>
      </c>
      <c r="D60" s="100"/>
      <c r="E60" s="49"/>
    </row>
    <row r="61" spans="1:5" x14ac:dyDescent="0.2">
      <c r="A61" s="50">
        <v>4212</v>
      </c>
      <c r="B61" s="51" t="s">
        <v>336</v>
      </c>
      <c r="C61" s="55">
        <v>12672804</v>
      </c>
      <c r="D61" s="100"/>
      <c r="E61" s="49"/>
    </row>
    <row r="62" spans="1:5" x14ac:dyDescent="0.2">
      <c r="A62" s="50">
        <v>4213</v>
      </c>
      <c r="B62" s="51" t="s">
        <v>337</v>
      </c>
      <c r="C62" s="55">
        <v>778061.72</v>
      </c>
      <c r="D62" s="100"/>
      <c r="E62" s="49"/>
    </row>
    <row r="63" spans="1:5" x14ac:dyDescent="0.2">
      <c r="A63" s="50">
        <v>4214</v>
      </c>
      <c r="B63" s="51" t="s">
        <v>512</v>
      </c>
      <c r="C63" s="55">
        <v>297466.64</v>
      </c>
      <c r="D63" s="100"/>
      <c r="E63" s="49"/>
    </row>
    <row r="64" spans="1:5" x14ac:dyDescent="0.2">
      <c r="A64" s="50">
        <v>4215</v>
      </c>
      <c r="B64" s="51" t="s">
        <v>513</v>
      </c>
      <c r="C64" s="55">
        <v>0</v>
      </c>
      <c r="D64" s="100"/>
      <c r="E64" s="49"/>
    </row>
    <row r="65" spans="1:5" x14ac:dyDescent="0.2">
      <c r="A65" s="50">
        <v>4220</v>
      </c>
      <c r="B65" s="51" t="s">
        <v>338</v>
      </c>
      <c r="C65" s="55">
        <f>SUM(C66:C69)</f>
        <v>0</v>
      </c>
      <c r="D65" s="100"/>
      <c r="E65" s="49"/>
    </row>
    <row r="66" spans="1:5" x14ac:dyDescent="0.2">
      <c r="A66" s="50">
        <v>4221</v>
      </c>
      <c r="B66" s="51" t="s">
        <v>339</v>
      </c>
      <c r="C66" s="55">
        <v>0</v>
      </c>
      <c r="D66" s="100"/>
      <c r="E66" s="49"/>
    </row>
    <row r="67" spans="1:5" x14ac:dyDescent="0.2">
      <c r="A67" s="50">
        <v>4223</v>
      </c>
      <c r="B67" s="51" t="s">
        <v>340</v>
      </c>
      <c r="C67" s="55">
        <v>0</v>
      </c>
      <c r="D67" s="100"/>
      <c r="E67" s="49"/>
    </row>
    <row r="68" spans="1:5" x14ac:dyDescent="0.2">
      <c r="A68" s="50">
        <v>4225</v>
      </c>
      <c r="B68" s="51" t="s">
        <v>342</v>
      </c>
      <c r="C68" s="55">
        <v>0</v>
      </c>
      <c r="D68" s="100"/>
      <c r="E68" s="49"/>
    </row>
    <row r="69" spans="1:5" x14ac:dyDescent="0.2">
      <c r="A69" s="50">
        <v>4227</v>
      </c>
      <c r="B69" s="51" t="s">
        <v>514</v>
      </c>
      <c r="C69" s="55">
        <v>0</v>
      </c>
      <c r="D69" s="100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104" t="s">
        <v>582</v>
      </c>
      <c r="B71" s="47"/>
      <c r="C71" s="47"/>
      <c r="D71" s="47"/>
      <c r="E71" s="47"/>
    </row>
    <row r="72" spans="1:5" x14ac:dyDescent="0.2">
      <c r="A72" s="48" t="s">
        <v>146</v>
      </c>
      <c r="B72" s="48" t="s">
        <v>143</v>
      </c>
      <c r="C72" s="48" t="s">
        <v>144</v>
      </c>
      <c r="D72" s="48" t="s">
        <v>147</v>
      </c>
      <c r="E72" s="48" t="s">
        <v>207</v>
      </c>
    </row>
    <row r="73" spans="1:5" x14ac:dyDescent="0.2">
      <c r="A73" s="54">
        <v>4300</v>
      </c>
      <c r="B73" s="51" t="s">
        <v>343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344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515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345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346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347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348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349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350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351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352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352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353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353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354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355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516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356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357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358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517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354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104" t="s">
        <v>576</v>
      </c>
      <c r="B96" s="47"/>
      <c r="C96" s="47"/>
      <c r="D96" s="47"/>
      <c r="E96" s="47"/>
    </row>
    <row r="97" spans="1:5" x14ac:dyDescent="0.2">
      <c r="A97" s="48" t="s">
        <v>146</v>
      </c>
      <c r="B97" s="48" t="s">
        <v>143</v>
      </c>
      <c r="C97" s="48" t="s">
        <v>144</v>
      </c>
      <c r="D97" s="48" t="s">
        <v>359</v>
      </c>
      <c r="E97" s="48" t="s">
        <v>207</v>
      </c>
    </row>
    <row r="98" spans="1:5" x14ac:dyDescent="0.2">
      <c r="A98" s="54">
        <v>5000</v>
      </c>
      <c r="B98" s="51" t="s">
        <v>360</v>
      </c>
      <c r="C98" s="55">
        <f>C99+C127+C160+C170+C185+C218</f>
        <v>21067711.369999997</v>
      </c>
      <c r="D98" s="57">
        <v>1</v>
      </c>
      <c r="E98" s="56"/>
    </row>
    <row r="99" spans="1:5" x14ac:dyDescent="0.2">
      <c r="A99" s="54">
        <v>5100</v>
      </c>
      <c r="B99" s="51" t="s">
        <v>361</v>
      </c>
      <c r="C99" s="55">
        <f>C100+C107+C117</f>
        <v>18481252.949999999</v>
      </c>
      <c r="D99" s="57">
        <f>C99/$C$98</f>
        <v>0.87723116314935545</v>
      </c>
      <c r="E99" s="56"/>
    </row>
    <row r="100" spans="1:5" x14ac:dyDescent="0.2">
      <c r="A100" s="54">
        <v>5110</v>
      </c>
      <c r="B100" s="51" t="s">
        <v>362</v>
      </c>
      <c r="C100" s="55">
        <f>SUM(C101:C106)</f>
        <v>12199523.85</v>
      </c>
      <c r="D100" s="57">
        <f t="shared" ref="D100:D163" si="0">C100/$C$98</f>
        <v>0.57906260607746318</v>
      </c>
      <c r="E100" s="56"/>
    </row>
    <row r="101" spans="1:5" x14ac:dyDescent="0.2">
      <c r="A101" s="54">
        <v>5111</v>
      </c>
      <c r="B101" s="51" t="s">
        <v>363</v>
      </c>
      <c r="C101" s="55">
        <v>7509235.0099999998</v>
      </c>
      <c r="D101" s="57">
        <f t="shared" si="0"/>
        <v>0.35643335330163112</v>
      </c>
      <c r="E101" s="56"/>
    </row>
    <row r="102" spans="1:5" x14ac:dyDescent="0.2">
      <c r="A102" s="54">
        <v>5112</v>
      </c>
      <c r="B102" s="51" t="s">
        <v>364</v>
      </c>
      <c r="C102" s="55">
        <v>482271.97</v>
      </c>
      <c r="D102" s="57">
        <f t="shared" si="0"/>
        <v>2.2891521605272497E-2</v>
      </c>
      <c r="E102" s="56"/>
    </row>
    <row r="103" spans="1:5" x14ac:dyDescent="0.2">
      <c r="A103" s="54">
        <v>5113</v>
      </c>
      <c r="B103" s="51" t="s">
        <v>365</v>
      </c>
      <c r="C103" s="55">
        <v>24952.41</v>
      </c>
      <c r="D103" s="57">
        <f t="shared" si="0"/>
        <v>1.1843911074048477E-3</v>
      </c>
      <c r="E103" s="56"/>
    </row>
    <row r="104" spans="1:5" x14ac:dyDescent="0.2">
      <c r="A104" s="54">
        <v>5114</v>
      </c>
      <c r="B104" s="51" t="s">
        <v>366</v>
      </c>
      <c r="C104" s="55">
        <v>715495.12</v>
      </c>
      <c r="D104" s="57">
        <f t="shared" si="0"/>
        <v>3.3961691777249753E-2</v>
      </c>
      <c r="E104" s="56"/>
    </row>
    <row r="105" spans="1:5" x14ac:dyDescent="0.2">
      <c r="A105" s="54">
        <v>5115</v>
      </c>
      <c r="B105" s="51" t="s">
        <v>367</v>
      </c>
      <c r="C105" s="55">
        <v>3467569.34</v>
      </c>
      <c r="D105" s="57">
        <f t="shared" si="0"/>
        <v>0.16459164828590492</v>
      </c>
      <c r="E105" s="56"/>
    </row>
    <row r="106" spans="1:5" x14ac:dyDescent="0.2">
      <c r="A106" s="54">
        <v>5116</v>
      </c>
      <c r="B106" s="51" t="s">
        <v>368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369</v>
      </c>
      <c r="C107" s="55">
        <f>SUM(C108:C116)</f>
        <v>1788147.46</v>
      </c>
      <c r="D107" s="57">
        <f t="shared" si="0"/>
        <v>8.4876208364344993E-2</v>
      </c>
      <c r="E107" s="56"/>
    </row>
    <row r="108" spans="1:5" x14ac:dyDescent="0.2">
      <c r="A108" s="54">
        <v>5121</v>
      </c>
      <c r="B108" s="51" t="s">
        <v>370</v>
      </c>
      <c r="C108" s="55">
        <v>40297.879999999997</v>
      </c>
      <c r="D108" s="57">
        <f t="shared" si="0"/>
        <v>1.9127791952467785E-3</v>
      </c>
      <c r="E108" s="56"/>
    </row>
    <row r="109" spans="1:5" x14ac:dyDescent="0.2">
      <c r="A109" s="54">
        <v>5122</v>
      </c>
      <c r="B109" s="51" t="s">
        <v>371</v>
      </c>
      <c r="C109" s="55">
        <v>63406.04</v>
      </c>
      <c r="D109" s="57">
        <f t="shared" si="0"/>
        <v>3.0096311310913886E-3</v>
      </c>
      <c r="E109" s="56"/>
    </row>
    <row r="110" spans="1:5" x14ac:dyDescent="0.2">
      <c r="A110" s="54">
        <v>5123</v>
      </c>
      <c r="B110" s="51" t="s">
        <v>372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373</v>
      </c>
      <c r="C111" s="55">
        <v>73242.960000000006</v>
      </c>
      <c r="D111" s="57">
        <f t="shared" si="0"/>
        <v>3.4765503814665187E-3</v>
      </c>
      <c r="E111" s="56"/>
    </row>
    <row r="112" spans="1:5" x14ac:dyDescent="0.2">
      <c r="A112" s="54">
        <v>5125</v>
      </c>
      <c r="B112" s="51" t="s">
        <v>374</v>
      </c>
      <c r="C112" s="55">
        <v>55927.55</v>
      </c>
      <c r="D112" s="57">
        <f t="shared" si="0"/>
        <v>2.6546571204520927E-3</v>
      </c>
      <c r="E112" s="56"/>
    </row>
    <row r="113" spans="1:5" x14ac:dyDescent="0.2">
      <c r="A113" s="54">
        <v>5126</v>
      </c>
      <c r="B113" s="51" t="s">
        <v>375</v>
      </c>
      <c r="C113" s="55">
        <v>1366304.82</v>
      </c>
      <c r="D113" s="57">
        <f t="shared" si="0"/>
        <v>6.4853025371592612E-2</v>
      </c>
      <c r="E113" s="56"/>
    </row>
    <row r="114" spans="1:5" x14ac:dyDescent="0.2">
      <c r="A114" s="54">
        <v>5127</v>
      </c>
      <c r="B114" s="51" t="s">
        <v>376</v>
      </c>
      <c r="C114" s="55">
        <v>34842.28</v>
      </c>
      <c r="D114" s="57">
        <f t="shared" si="0"/>
        <v>1.653823682510418E-3</v>
      </c>
      <c r="E114" s="56"/>
    </row>
    <row r="115" spans="1:5" x14ac:dyDescent="0.2">
      <c r="A115" s="54">
        <v>5128</v>
      </c>
      <c r="B115" s="51" t="s">
        <v>377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378</v>
      </c>
      <c r="C116" s="55">
        <v>154125.93</v>
      </c>
      <c r="D116" s="57">
        <f t="shared" si="0"/>
        <v>7.3157414819851885E-3</v>
      </c>
      <c r="E116" s="56"/>
    </row>
    <row r="117" spans="1:5" x14ac:dyDescent="0.2">
      <c r="A117" s="54">
        <v>5130</v>
      </c>
      <c r="B117" s="51" t="s">
        <v>379</v>
      </c>
      <c r="C117" s="55">
        <f>SUM(C118:C126)</f>
        <v>4493581.6399999997</v>
      </c>
      <c r="D117" s="57">
        <f t="shared" si="0"/>
        <v>0.21329234870754735</v>
      </c>
      <c r="E117" s="56"/>
    </row>
    <row r="118" spans="1:5" x14ac:dyDescent="0.2">
      <c r="A118" s="54">
        <v>5131</v>
      </c>
      <c r="B118" s="51" t="s">
        <v>380</v>
      </c>
      <c r="C118" s="55">
        <v>3291721.75</v>
      </c>
      <c r="D118" s="57">
        <f t="shared" si="0"/>
        <v>0.15624486647787222</v>
      </c>
      <c r="E118" s="56"/>
    </row>
    <row r="119" spans="1:5" x14ac:dyDescent="0.2">
      <c r="A119" s="54">
        <v>5132</v>
      </c>
      <c r="B119" s="51" t="s">
        <v>381</v>
      </c>
      <c r="C119" s="55">
        <v>352818.4</v>
      </c>
      <c r="D119" s="57">
        <f t="shared" si="0"/>
        <v>1.6746878377231159E-2</v>
      </c>
      <c r="E119" s="56"/>
    </row>
    <row r="120" spans="1:5" x14ac:dyDescent="0.2">
      <c r="A120" s="54">
        <v>5133</v>
      </c>
      <c r="B120" s="51" t="s">
        <v>382</v>
      </c>
      <c r="C120" s="55">
        <v>88153.79</v>
      </c>
      <c r="D120" s="57">
        <f t="shared" si="0"/>
        <v>4.1843078468185796E-3</v>
      </c>
      <c r="E120" s="56"/>
    </row>
    <row r="121" spans="1:5" x14ac:dyDescent="0.2">
      <c r="A121" s="54">
        <v>5134</v>
      </c>
      <c r="B121" s="51" t="s">
        <v>383</v>
      </c>
      <c r="C121" s="55">
        <v>92521.38</v>
      </c>
      <c r="D121" s="57">
        <f t="shared" si="0"/>
        <v>4.3916198762694566E-3</v>
      </c>
      <c r="E121" s="56"/>
    </row>
    <row r="122" spans="1:5" x14ac:dyDescent="0.2">
      <c r="A122" s="54">
        <v>5135</v>
      </c>
      <c r="B122" s="51" t="s">
        <v>384</v>
      </c>
      <c r="C122" s="55">
        <v>72961.649999999994</v>
      </c>
      <c r="D122" s="57">
        <f t="shared" si="0"/>
        <v>3.4631977208447965E-3</v>
      </c>
      <c r="E122" s="56"/>
    </row>
    <row r="123" spans="1:5" x14ac:dyDescent="0.2">
      <c r="A123" s="54">
        <v>5136</v>
      </c>
      <c r="B123" s="51" t="s">
        <v>385</v>
      </c>
      <c r="C123" s="55">
        <v>58477.05</v>
      </c>
      <c r="D123" s="57">
        <f t="shared" si="0"/>
        <v>2.77567168891777E-3</v>
      </c>
      <c r="E123" s="56"/>
    </row>
    <row r="124" spans="1:5" x14ac:dyDescent="0.2">
      <c r="A124" s="54">
        <v>5137</v>
      </c>
      <c r="B124" s="51" t="s">
        <v>386</v>
      </c>
      <c r="C124" s="55">
        <v>4185</v>
      </c>
      <c r="D124" s="57">
        <f t="shared" si="0"/>
        <v>1.986452124059074E-4</v>
      </c>
      <c r="E124" s="56"/>
    </row>
    <row r="125" spans="1:5" x14ac:dyDescent="0.2">
      <c r="A125" s="54">
        <v>5138</v>
      </c>
      <c r="B125" s="51" t="s">
        <v>387</v>
      </c>
      <c r="C125" s="55">
        <v>173779.62</v>
      </c>
      <c r="D125" s="57">
        <f t="shared" si="0"/>
        <v>8.248623542823864E-3</v>
      </c>
      <c r="E125" s="56"/>
    </row>
    <row r="126" spans="1:5" x14ac:dyDescent="0.2">
      <c r="A126" s="54">
        <v>5139</v>
      </c>
      <c r="B126" s="51" t="s">
        <v>388</v>
      </c>
      <c r="C126" s="55">
        <v>358963</v>
      </c>
      <c r="D126" s="57">
        <f t="shared" si="0"/>
        <v>1.7038537964363616E-2</v>
      </c>
      <c r="E126" s="56"/>
    </row>
    <row r="127" spans="1:5" x14ac:dyDescent="0.2">
      <c r="A127" s="54">
        <v>5200</v>
      </c>
      <c r="B127" s="51" t="s">
        <v>389</v>
      </c>
      <c r="C127" s="55">
        <f>C128+C131+C134+C137+C142+C146+C149+C151+C157</f>
        <v>2290759.9699999997</v>
      </c>
      <c r="D127" s="57">
        <f t="shared" si="0"/>
        <v>0.10873321405295103</v>
      </c>
      <c r="E127" s="56"/>
    </row>
    <row r="128" spans="1:5" x14ac:dyDescent="0.2">
      <c r="A128" s="54">
        <v>5210</v>
      </c>
      <c r="B128" s="51" t="s">
        <v>390</v>
      </c>
      <c r="C128" s="55">
        <f>SUM(C129:C130)</f>
        <v>1226071</v>
      </c>
      <c r="D128" s="57">
        <f t="shared" si="0"/>
        <v>5.8196686790853838E-2</v>
      </c>
      <c r="E128" s="56"/>
    </row>
    <row r="129" spans="1:5" x14ac:dyDescent="0.2">
      <c r="A129" s="54">
        <v>5211</v>
      </c>
      <c r="B129" s="51" t="s">
        <v>391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392</v>
      </c>
      <c r="C130" s="55">
        <v>1226071</v>
      </c>
      <c r="D130" s="57">
        <f t="shared" si="0"/>
        <v>5.8196686790853838E-2</v>
      </c>
      <c r="E130" s="56"/>
    </row>
    <row r="131" spans="1:5" x14ac:dyDescent="0.2">
      <c r="A131" s="54">
        <v>5220</v>
      </c>
      <c r="B131" s="51" t="s">
        <v>393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394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395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340</v>
      </c>
      <c r="C134" s="55">
        <f>SUM(C135:C136)</f>
        <v>140000</v>
      </c>
      <c r="D134" s="57">
        <f t="shared" si="0"/>
        <v>6.6452400804843581E-3</v>
      </c>
      <c r="E134" s="56"/>
    </row>
    <row r="135" spans="1:5" x14ac:dyDescent="0.2">
      <c r="A135" s="54">
        <v>5231</v>
      </c>
      <c r="B135" s="51" t="s">
        <v>396</v>
      </c>
      <c r="C135" s="55">
        <v>140000</v>
      </c>
      <c r="D135" s="57">
        <f t="shared" si="0"/>
        <v>6.6452400804843581E-3</v>
      </c>
      <c r="E135" s="56"/>
    </row>
    <row r="136" spans="1:5" x14ac:dyDescent="0.2">
      <c r="A136" s="54">
        <v>5232</v>
      </c>
      <c r="B136" s="51" t="s">
        <v>397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341</v>
      </c>
      <c r="C137" s="55">
        <f>SUM(C138:C141)</f>
        <v>915688.97</v>
      </c>
      <c r="D137" s="57">
        <f t="shared" si="0"/>
        <v>4.3464093176438845E-2</v>
      </c>
      <c r="E137" s="56"/>
    </row>
    <row r="138" spans="1:5" x14ac:dyDescent="0.2">
      <c r="A138" s="54">
        <v>5241</v>
      </c>
      <c r="B138" s="51" t="s">
        <v>398</v>
      </c>
      <c r="C138" s="55">
        <v>915688.97</v>
      </c>
      <c r="D138" s="57">
        <f t="shared" si="0"/>
        <v>4.3464093176438845E-2</v>
      </c>
      <c r="E138" s="56"/>
    </row>
    <row r="139" spans="1:5" x14ac:dyDescent="0.2">
      <c r="A139" s="54">
        <v>5242</v>
      </c>
      <c r="B139" s="51" t="s">
        <v>399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400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401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342</v>
      </c>
      <c r="C142" s="55">
        <f>SUM(C143:C145)</f>
        <v>9000</v>
      </c>
      <c r="D142" s="57">
        <f t="shared" si="0"/>
        <v>4.2719400517399441E-4</v>
      </c>
      <c r="E142" s="56"/>
    </row>
    <row r="143" spans="1:5" x14ac:dyDescent="0.2">
      <c r="A143" s="54">
        <v>5251</v>
      </c>
      <c r="B143" s="51" t="s">
        <v>402</v>
      </c>
      <c r="C143" s="55">
        <v>9000</v>
      </c>
      <c r="D143" s="57">
        <f t="shared" si="0"/>
        <v>4.2719400517399441E-4</v>
      </c>
      <c r="E143" s="56"/>
    </row>
    <row r="144" spans="1:5" x14ac:dyDescent="0.2">
      <c r="A144" s="54">
        <v>5252</v>
      </c>
      <c r="B144" s="51" t="s">
        <v>403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404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405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406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407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408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409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410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411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412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413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414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415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416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417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418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419</v>
      </c>
      <c r="C160" s="55">
        <f>C161+C164+C167</f>
        <v>282458.45</v>
      </c>
      <c r="D160" s="57">
        <f t="shared" si="0"/>
        <v>1.340717295008205E-2</v>
      </c>
      <c r="E160" s="56"/>
    </row>
    <row r="161" spans="1:5" x14ac:dyDescent="0.2">
      <c r="A161" s="54">
        <v>5310</v>
      </c>
      <c r="B161" s="51" t="s">
        <v>335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420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421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336</v>
      </c>
      <c r="C164" s="55">
        <f>SUM(C165:C166)</f>
        <v>0</v>
      </c>
      <c r="D164" s="57">
        <f t="shared" ref="D164:D220" si="1">C164/$C$98</f>
        <v>0</v>
      </c>
      <c r="E164" s="56"/>
    </row>
    <row r="165" spans="1:5" x14ac:dyDescent="0.2">
      <c r="A165" s="54">
        <v>5321</v>
      </c>
      <c r="B165" s="51" t="s">
        <v>422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423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337</v>
      </c>
      <c r="C167" s="55">
        <f>SUM(C168:C169)</f>
        <v>282458.45</v>
      </c>
      <c r="D167" s="57">
        <f t="shared" si="1"/>
        <v>1.340717295008205E-2</v>
      </c>
      <c r="E167" s="56"/>
    </row>
    <row r="168" spans="1:5" x14ac:dyDescent="0.2">
      <c r="A168" s="54">
        <v>5331</v>
      </c>
      <c r="B168" s="51" t="s">
        <v>424</v>
      </c>
      <c r="C168" s="55">
        <v>282458.45</v>
      </c>
      <c r="D168" s="57">
        <f t="shared" si="1"/>
        <v>1.340717295008205E-2</v>
      </c>
      <c r="E168" s="56"/>
    </row>
    <row r="169" spans="1:5" x14ac:dyDescent="0.2">
      <c r="A169" s="54">
        <v>5332</v>
      </c>
      <c r="B169" s="51" t="s">
        <v>425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426</v>
      </c>
      <c r="C170" s="55">
        <f>C171+C174+C177+C180+C182</f>
        <v>13240</v>
      </c>
      <c r="D170" s="57">
        <f t="shared" si="1"/>
        <v>6.2844984761152068E-4</v>
      </c>
      <c r="E170" s="56"/>
    </row>
    <row r="171" spans="1:5" x14ac:dyDescent="0.2">
      <c r="A171" s="54">
        <v>5410</v>
      </c>
      <c r="B171" s="51" t="s">
        <v>427</v>
      </c>
      <c r="C171" s="55">
        <f>SUM(C172:C173)</f>
        <v>13240</v>
      </c>
      <c r="D171" s="57">
        <f t="shared" si="1"/>
        <v>6.2844984761152068E-4</v>
      </c>
      <c r="E171" s="56"/>
    </row>
    <row r="172" spans="1:5" x14ac:dyDescent="0.2">
      <c r="A172" s="54">
        <v>5411</v>
      </c>
      <c r="B172" s="51" t="s">
        <v>428</v>
      </c>
      <c r="C172" s="55">
        <v>13240</v>
      </c>
      <c r="D172" s="57">
        <f t="shared" si="1"/>
        <v>6.2844984761152068E-4</v>
      </c>
      <c r="E172" s="56"/>
    </row>
    <row r="173" spans="1:5" x14ac:dyDescent="0.2">
      <c r="A173" s="54">
        <v>5412</v>
      </c>
      <c r="B173" s="51" t="s">
        <v>429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430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431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432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433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434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435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436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436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437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438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439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440</v>
      </c>
      <c r="C185" s="55">
        <f>C186+C195+C198+C204+C206+C208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441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442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443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444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445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446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447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448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449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450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451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452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453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454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455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456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5540</v>
      </c>
      <c r="B204" s="51" t="s">
        <v>457</v>
      </c>
      <c r="C204" s="55">
        <f>SUM(C205)</f>
        <v>0</v>
      </c>
      <c r="D204" s="57">
        <f t="shared" si="1"/>
        <v>0</v>
      </c>
      <c r="E204" s="56"/>
    </row>
    <row r="205" spans="1:5" x14ac:dyDescent="0.2">
      <c r="A205" s="54">
        <v>5541</v>
      </c>
      <c r="B205" s="51" t="s">
        <v>457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5550</v>
      </c>
      <c r="B206" s="51" t="s">
        <v>458</v>
      </c>
      <c r="C206" s="55">
        <f>C207</f>
        <v>0</v>
      </c>
      <c r="D206" s="57">
        <f t="shared" si="1"/>
        <v>0</v>
      </c>
      <c r="E206" s="56"/>
    </row>
    <row r="207" spans="1:5" x14ac:dyDescent="0.2">
      <c r="A207" s="54">
        <v>5551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5590</v>
      </c>
      <c r="B208" s="51" t="s">
        <v>459</v>
      </c>
      <c r="C208" s="55">
        <f>SUM(C209:C217)</f>
        <v>0</v>
      </c>
      <c r="D208" s="57">
        <f t="shared" si="1"/>
        <v>0</v>
      </c>
      <c r="E208" s="56"/>
    </row>
    <row r="209" spans="1:5" x14ac:dyDescent="0.2">
      <c r="A209" s="54">
        <v>5591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5592</v>
      </c>
      <c r="B210" s="51" t="s">
        <v>461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5593</v>
      </c>
      <c r="B211" s="51" t="s">
        <v>462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5594</v>
      </c>
      <c r="B212" s="51" t="s">
        <v>518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5595</v>
      </c>
      <c r="B213" s="51" t="s">
        <v>464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5596</v>
      </c>
      <c r="B214" s="51" t="s">
        <v>357</v>
      </c>
      <c r="C214" s="55">
        <v>0</v>
      </c>
      <c r="D214" s="57">
        <f t="shared" si="1"/>
        <v>0</v>
      </c>
      <c r="E214" s="56"/>
    </row>
    <row r="215" spans="1:5" x14ac:dyDescent="0.2">
      <c r="A215" s="54">
        <v>5597</v>
      </c>
      <c r="B215" s="51" t="s">
        <v>465</v>
      </c>
      <c r="C215" s="55">
        <v>0</v>
      </c>
      <c r="D215" s="57">
        <f t="shared" si="1"/>
        <v>0</v>
      </c>
      <c r="E215" s="56"/>
    </row>
    <row r="216" spans="1:5" x14ac:dyDescent="0.2">
      <c r="A216" s="54">
        <v>5598</v>
      </c>
      <c r="B216" s="51" t="s">
        <v>519</v>
      </c>
      <c r="C216" s="55">
        <v>0</v>
      </c>
      <c r="D216" s="57">
        <f t="shared" si="1"/>
        <v>0</v>
      </c>
      <c r="E216" s="56"/>
    </row>
    <row r="217" spans="1:5" x14ac:dyDescent="0.2">
      <c r="A217" s="54">
        <v>5599</v>
      </c>
      <c r="B217" s="51" t="s">
        <v>466</v>
      </c>
      <c r="C217" s="55">
        <v>0</v>
      </c>
      <c r="D217" s="57">
        <f t="shared" si="1"/>
        <v>0</v>
      </c>
      <c r="E217" s="56"/>
    </row>
    <row r="218" spans="1:5" x14ac:dyDescent="0.2">
      <c r="A218" s="54">
        <v>5600</v>
      </c>
      <c r="B218" s="51" t="s">
        <v>79</v>
      </c>
      <c r="C218" s="55">
        <f>C219</f>
        <v>0</v>
      </c>
      <c r="D218" s="57">
        <f t="shared" si="1"/>
        <v>0</v>
      </c>
      <c r="E218" s="56"/>
    </row>
    <row r="219" spans="1:5" x14ac:dyDescent="0.2">
      <c r="A219" s="54">
        <v>5610</v>
      </c>
      <c r="B219" s="51" t="s">
        <v>467</v>
      </c>
      <c r="C219" s="55">
        <f>C220</f>
        <v>0</v>
      </c>
      <c r="D219" s="57">
        <f t="shared" si="1"/>
        <v>0</v>
      </c>
      <c r="E219" s="56"/>
    </row>
    <row r="220" spans="1:5" x14ac:dyDescent="0.2">
      <c r="A220" s="54">
        <v>5611</v>
      </c>
      <c r="B220" s="51" t="s">
        <v>468</v>
      </c>
      <c r="C220" s="55">
        <v>0</v>
      </c>
      <c r="D220" s="57">
        <f t="shared" si="1"/>
        <v>0</v>
      </c>
      <c r="E220" s="56"/>
    </row>
    <row r="222" spans="1:5" x14ac:dyDescent="0.2">
      <c r="B222" s="20" t="s">
        <v>637</v>
      </c>
    </row>
    <row r="226" spans="2:4" x14ac:dyDescent="0.2">
      <c r="B226" s="153" t="s">
        <v>664</v>
      </c>
      <c r="C226" s="164" t="s">
        <v>665</v>
      </c>
      <c r="D226" s="164"/>
    </row>
    <row r="227" spans="2:4" x14ac:dyDescent="0.2">
      <c r="B227" s="22" t="s">
        <v>666</v>
      </c>
      <c r="C227" s="165" t="s">
        <v>667</v>
      </c>
      <c r="D227" s="165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226:D226"/>
    <mergeCell ref="C227:D227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8"/>
    </row>
    <row r="2" spans="1:2" ht="15" customHeight="1" x14ac:dyDescent="0.2">
      <c r="A2" s="105" t="s">
        <v>190</v>
      </c>
      <c r="B2" s="106" t="s">
        <v>50</v>
      </c>
    </row>
    <row r="3" spans="1:2" x14ac:dyDescent="0.2">
      <c r="A3" s="13"/>
      <c r="B3" s="119"/>
    </row>
    <row r="4" spans="1:2" ht="14.1" customHeight="1" x14ac:dyDescent="0.2">
      <c r="A4" s="120" t="s">
        <v>577</v>
      </c>
      <c r="B4" s="110" t="s">
        <v>78</v>
      </c>
    </row>
    <row r="5" spans="1:2" ht="14.1" customHeight="1" x14ac:dyDescent="0.2">
      <c r="A5" s="111"/>
      <c r="B5" s="110" t="s">
        <v>51</v>
      </c>
    </row>
    <row r="6" spans="1:2" ht="14.1" customHeight="1" x14ac:dyDescent="0.2">
      <c r="A6" s="111"/>
      <c r="B6" s="110" t="s">
        <v>148</v>
      </c>
    </row>
    <row r="7" spans="1:2" ht="14.1" customHeight="1" x14ac:dyDescent="0.2">
      <c r="A7" s="111"/>
      <c r="B7" s="110" t="s">
        <v>63</v>
      </c>
    </row>
    <row r="8" spans="1:2" x14ac:dyDescent="0.2">
      <c r="A8" s="111"/>
    </row>
    <row r="9" spans="1:2" x14ac:dyDescent="0.2">
      <c r="A9" s="120" t="s">
        <v>578</v>
      </c>
      <c r="B9" s="112" t="s">
        <v>150</v>
      </c>
    </row>
    <row r="10" spans="1:2" ht="15" customHeight="1" x14ac:dyDescent="0.2">
      <c r="A10" s="111"/>
      <c r="B10" s="121" t="s">
        <v>63</v>
      </c>
    </row>
    <row r="11" spans="1:2" x14ac:dyDescent="0.2">
      <c r="A11" s="111"/>
    </row>
    <row r="12" spans="1:2" x14ac:dyDescent="0.2">
      <c r="A12" s="120" t="s">
        <v>580</v>
      </c>
      <c r="B12" s="112" t="s">
        <v>150</v>
      </c>
    </row>
    <row r="13" spans="1:2" ht="22.5" x14ac:dyDescent="0.2">
      <c r="A13" s="111"/>
      <c r="B13" s="112" t="s">
        <v>70</v>
      </c>
    </row>
    <row r="14" spans="1:2" x14ac:dyDescent="0.2">
      <c r="A14" s="111"/>
      <c r="B14" s="121" t="s">
        <v>63</v>
      </c>
    </row>
    <row r="15" spans="1:2" x14ac:dyDescent="0.2">
      <c r="A15" s="111"/>
    </row>
    <row r="16" spans="1:2" x14ac:dyDescent="0.2">
      <c r="A16" s="111"/>
    </row>
    <row r="17" spans="1:2" ht="15" customHeight="1" x14ac:dyDescent="0.2">
      <c r="A17" s="120" t="s">
        <v>581</v>
      </c>
      <c r="B17" s="114" t="s">
        <v>71</v>
      </c>
    </row>
    <row r="18" spans="1:2" ht="15" customHeight="1" x14ac:dyDescent="0.2">
      <c r="A18" s="13"/>
      <c r="B18" s="114" t="s">
        <v>72</v>
      </c>
    </row>
    <row r="19" spans="1:2" x14ac:dyDescent="0.2">
      <c r="A19" s="13"/>
    </row>
    <row r="20" spans="1:2" x14ac:dyDescent="0.2">
      <c r="A20" s="13"/>
    </row>
    <row r="21" spans="1:2" x14ac:dyDescent="0.2">
      <c r="A21" s="13"/>
    </row>
    <row r="22" spans="1:2" x14ac:dyDescent="0.2">
      <c r="A22" s="13"/>
    </row>
    <row r="23" spans="1:2" x14ac:dyDescent="0.2">
      <c r="A23" s="13"/>
    </row>
    <row r="24" spans="1:2" x14ac:dyDescent="0.2">
      <c r="A24" s="13"/>
    </row>
    <row r="25" spans="1:2" x14ac:dyDescent="0.2">
      <c r="A25" s="13"/>
    </row>
    <row r="26" spans="1:2" x14ac:dyDescent="0.2">
      <c r="A26" s="13"/>
    </row>
    <row r="27" spans="1:2" x14ac:dyDescent="0.2">
      <c r="A27" s="13"/>
    </row>
    <row r="28" spans="1:2" x14ac:dyDescent="0.2">
      <c r="A28" s="13"/>
    </row>
    <row r="29" spans="1:2" x14ac:dyDescent="0.2">
      <c r="A29" s="13"/>
    </row>
    <row r="30" spans="1:2" x14ac:dyDescent="0.2">
      <c r="A30" s="13"/>
    </row>
    <row r="31" spans="1:2" x14ac:dyDescent="0.2">
      <c r="A31" s="13"/>
    </row>
    <row r="32" spans="1:2" x14ac:dyDescent="0.2">
      <c r="A32" s="13"/>
    </row>
    <row r="33" spans="1:1" x14ac:dyDescent="0.2">
      <c r="A33" s="13"/>
    </row>
    <row r="34" spans="1:1" x14ac:dyDescent="0.2">
      <c r="A34" s="13"/>
    </row>
    <row r="35" spans="1:1" x14ac:dyDescent="0.2">
      <c r="A35" s="13"/>
    </row>
    <row r="36" spans="1:1" x14ac:dyDescent="0.2">
      <c r="A36" s="13"/>
    </row>
    <row r="37" spans="1:1" x14ac:dyDescent="0.2">
      <c r="A37" s="1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>
      <selection activeCell="B40" sqref="B40"/>
    </sheetView>
  </sheetViews>
  <sheetFormatPr baseColWidth="10" defaultColWidth="9.140625" defaultRowHeight="11.25" x14ac:dyDescent="0.2"/>
  <cols>
    <col min="1" max="1" width="10" style="29" customWidth="1"/>
    <col min="2" max="2" width="44.42578125" style="29" customWidth="1"/>
    <col min="3" max="3" width="15" style="29" customWidth="1"/>
    <col min="4" max="4" width="14.140625" style="29" customWidth="1"/>
    <col min="5" max="5" width="14" style="29" customWidth="1"/>
    <col min="6" max="16384" width="9.140625" style="29"/>
  </cols>
  <sheetData>
    <row r="1" spans="1:5" ht="18.95" customHeight="1" x14ac:dyDescent="0.2">
      <c r="A1" s="166" t="s">
        <v>662</v>
      </c>
      <c r="B1" s="166"/>
      <c r="C1" s="166"/>
      <c r="D1" s="27" t="s">
        <v>617</v>
      </c>
      <c r="E1" s="28">
        <v>2022</v>
      </c>
    </row>
    <row r="2" spans="1:5" ht="18.95" customHeight="1" x14ac:dyDescent="0.2">
      <c r="A2" s="166" t="s">
        <v>623</v>
      </c>
      <c r="B2" s="166"/>
      <c r="C2" s="166"/>
      <c r="D2" s="27" t="s">
        <v>618</v>
      </c>
      <c r="E2" s="28" t="s">
        <v>620</v>
      </c>
    </row>
    <row r="3" spans="1:5" ht="18.95" customHeight="1" x14ac:dyDescent="0.2">
      <c r="A3" s="166" t="s">
        <v>663</v>
      </c>
      <c r="B3" s="166"/>
      <c r="C3" s="166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174</v>
      </c>
      <c r="B6" s="31"/>
      <c r="C6" s="31"/>
      <c r="D6" s="31"/>
      <c r="E6" s="31"/>
    </row>
    <row r="7" spans="1:5" x14ac:dyDescent="0.2">
      <c r="A7" s="32" t="s">
        <v>146</v>
      </c>
      <c r="B7" s="32" t="s">
        <v>143</v>
      </c>
      <c r="C7" s="32" t="s">
        <v>144</v>
      </c>
      <c r="D7" s="32" t="s">
        <v>145</v>
      </c>
      <c r="E7" s="32" t="s">
        <v>147</v>
      </c>
    </row>
    <row r="8" spans="1:5" x14ac:dyDescent="0.2">
      <c r="A8" s="33">
        <v>3110</v>
      </c>
      <c r="B8" s="29" t="s">
        <v>336</v>
      </c>
      <c r="C8" s="34">
        <v>0</v>
      </c>
    </row>
    <row r="9" spans="1:5" x14ac:dyDescent="0.2">
      <c r="A9" s="33">
        <v>3120</v>
      </c>
      <c r="B9" s="29" t="s">
        <v>469</v>
      </c>
      <c r="C9" s="34">
        <v>804280</v>
      </c>
    </row>
    <row r="10" spans="1:5" x14ac:dyDescent="0.2">
      <c r="A10" s="33">
        <v>3130</v>
      </c>
      <c r="B10" s="29" t="s">
        <v>470</v>
      </c>
      <c r="C10" s="34">
        <v>0</v>
      </c>
    </row>
    <row r="12" spans="1:5" x14ac:dyDescent="0.2">
      <c r="A12" s="31" t="s">
        <v>176</v>
      </c>
      <c r="B12" s="31"/>
      <c r="C12" s="31"/>
      <c r="D12" s="31"/>
      <c r="E12" s="31"/>
    </row>
    <row r="13" spans="1:5" x14ac:dyDescent="0.2">
      <c r="A13" s="32" t="s">
        <v>146</v>
      </c>
      <c r="B13" s="32" t="s">
        <v>143</v>
      </c>
      <c r="C13" s="32" t="s">
        <v>144</v>
      </c>
      <c r="D13" s="32" t="s">
        <v>471</v>
      </c>
      <c r="E13" s="32"/>
    </row>
    <row r="14" spans="1:5" x14ac:dyDescent="0.2">
      <c r="A14" s="33">
        <v>3210</v>
      </c>
      <c r="B14" s="29" t="s">
        <v>472</v>
      </c>
      <c r="C14" s="34">
        <v>25067193.379999999</v>
      </c>
    </row>
    <row r="15" spans="1:5" x14ac:dyDescent="0.2">
      <c r="A15" s="33">
        <v>3220</v>
      </c>
      <c r="B15" s="29" t="s">
        <v>473</v>
      </c>
      <c r="C15" s="34">
        <v>83205989.549999997</v>
      </c>
    </row>
    <row r="16" spans="1:5" x14ac:dyDescent="0.2">
      <c r="A16" s="33">
        <v>3230</v>
      </c>
      <c r="B16" s="29" t="s">
        <v>474</v>
      </c>
      <c r="C16" s="34">
        <f>SUM(C17:C20)</f>
        <v>0</v>
      </c>
    </row>
    <row r="17" spans="1:3" x14ac:dyDescent="0.2">
      <c r="A17" s="33">
        <v>3231</v>
      </c>
      <c r="B17" s="29" t="s">
        <v>475</v>
      </c>
      <c r="C17" s="34">
        <v>0</v>
      </c>
    </row>
    <row r="18" spans="1:3" x14ac:dyDescent="0.2">
      <c r="A18" s="33">
        <v>3232</v>
      </c>
      <c r="B18" s="29" t="s">
        <v>476</v>
      </c>
      <c r="C18" s="34">
        <v>0</v>
      </c>
    </row>
    <row r="19" spans="1:3" x14ac:dyDescent="0.2">
      <c r="A19" s="33">
        <v>3233</v>
      </c>
      <c r="B19" s="29" t="s">
        <v>477</v>
      </c>
      <c r="C19" s="34">
        <v>0</v>
      </c>
    </row>
    <row r="20" spans="1:3" x14ac:dyDescent="0.2">
      <c r="A20" s="33">
        <v>3239</v>
      </c>
      <c r="B20" s="29" t="s">
        <v>478</v>
      </c>
      <c r="C20" s="34">
        <v>0</v>
      </c>
    </row>
    <row r="21" spans="1:3" x14ac:dyDescent="0.2">
      <c r="A21" s="33">
        <v>3240</v>
      </c>
      <c r="B21" s="29" t="s">
        <v>479</v>
      </c>
      <c r="C21" s="34">
        <f>SUM(C22:C24)</f>
        <v>0</v>
      </c>
    </row>
    <row r="22" spans="1:3" x14ac:dyDescent="0.2">
      <c r="A22" s="33">
        <v>3241</v>
      </c>
      <c r="B22" s="29" t="s">
        <v>480</v>
      </c>
      <c r="C22" s="34">
        <v>0</v>
      </c>
    </row>
    <row r="23" spans="1:3" x14ac:dyDescent="0.2">
      <c r="A23" s="33">
        <v>3242</v>
      </c>
      <c r="B23" s="29" t="s">
        <v>481</v>
      </c>
      <c r="C23" s="34">
        <v>0</v>
      </c>
    </row>
    <row r="24" spans="1:3" x14ac:dyDescent="0.2">
      <c r="A24" s="33">
        <v>3243</v>
      </c>
      <c r="B24" s="29" t="s">
        <v>482</v>
      </c>
      <c r="C24" s="34">
        <v>0</v>
      </c>
    </row>
    <row r="25" spans="1:3" x14ac:dyDescent="0.2">
      <c r="A25" s="33">
        <v>3250</v>
      </c>
      <c r="B25" s="29" t="s">
        <v>483</v>
      </c>
      <c r="C25" s="34">
        <f>SUM(C26:C27)</f>
        <v>0</v>
      </c>
    </row>
    <row r="26" spans="1:3" x14ac:dyDescent="0.2">
      <c r="A26" s="33">
        <v>3251</v>
      </c>
      <c r="B26" s="29" t="s">
        <v>484</v>
      </c>
      <c r="C26" s="34">
        <v>0</v>
      </c>
    </row>
    <row r="27" spans="1:3" x14ac:dyDescent="0.2">
      <c r="A27" s="33">
        <v>3252</v>
      </c>
      <c r="B27" s="29" t="s">
        <v>485</v>
      </c>
      <c r="C27" s="34">
        <v>0</v>
      </c>
    </row>
    <row r="29" spans="1:3" x14ac:dyDescent="0.2">
      <c r="B29" s="29" t="s">
        <v>637</v>
      </c>
    </row>
    <row r="34" spans="2:4" x14ac:dyDescent="0.2">
      <c r="B34" s="153" t="s">
        <v>664</v>
      </c>
      <c r="C34" s="164" t="s">
        <v>665</v>
      </c>
      <c r="D34" s="164"/>
    </row>
    <row r="35" spans="2:4" x14ac:dyDescent="0.2">
      <c r="B35" s="22" t="s">
        <v>666</v>
      </c>
      <c r="C35" s="165" t="s">
        <v>667</v>
      </c>
      <c r="D35" s="165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34:D34"/>
    <mergeCell ref="C35:D35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4" spans="1:2" ht="15" customHeight="1" x14ac:dyDescent="0.2">
      <c r="A4" s="120" t="s">
        <v>23</v>
      </c>
      <c r="B4" s="110" t="s">
        <v>78</v>
      </c>
    </row>
    <row r="5" spans="1:2" ht="15" customHeight="1" x14ac:dyDescent="0.2">
      <c r="A5" s="120" t="s">
        <v>25</v>
      </c>
      <c r="B5" s="110" t="s">
        <v>51</v>
      </c>
    </row>
    <row r="6" spans="1:2" ht="15" customHeight="1" x14ac:dyDescent="0.2">
      <c r="B6" s="110" t="s">
        <v>175</v>
      </c>
    </row>
    <row r="7" spans="1:2" ht="15" customHeight="1" x14ac:dyDescent="0.2">
      <c r="B7" s="110" t="s">
        <v>73</v>
      </c>
    </row>
    <row r="8" spans="1:2" ht="15" customHeight="1" x14ac:dyDescent="0.2">
      <c r="B8" s="110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workbookViewId="0">
      <selection activeCell="C15" sqref="C15:D15"/>
    </sheetView>
  </sheetViews>
  <sheetFormatPr baseColWidth="10" defaultColWidth="9.140625" defaultRowHeight="11.25" x14ac:dyDescent="0.2"/>
  <cols>
    <col min="1" max="1" width="10" style="29" customWidth="1"/>
    <col min="2" max="2" width="56" style="29" customWidth="1"/>
    <col min="3" max="3" width="15.28515625" style="29" bestFit="1" customWidth="1"/>
    <col min="4" max="4" width="16.42578125" style="29" bestFit="1" customWidth="1"/>
    <col min="5" max="5" width="16.5703125" style="29" customWidth="1"/>
    <col min="6" max="16384" width="9.140625" style="29"/>
  </cols>
  <sheetData>
    <row r="1" spans="1:5" s="35" customFormat="1" ht="18.95" customHeight="1" x14ac:dyDescent="0.25">
      <c r="A1" s="166" t="s">
        <v>662</v>
      </c>
      <c r="B1" s="166"/>
      <c r="C1" s="166"/>
      <c r="D1" s="27" t="s">
        <v>617</v>
      </c>
      <c r="E1" s="28">
        <v>2022</v>
      </c>
    </row>
    <row r="2" spans="1:5" s="35" customFormat="1" ht="18.95" customHeight="1" x14ac:dyDescent="0.25">
      <c r="A2" s="166" t="s">
        <v>624</v>
      </c>
      <c r="B2" s="166"/>
      <c r="C2" s="166"/>
      <c r="D2" s="27" t="s">
        <v>618</v>
      </c>
      <c r="E2" s="28" t="s">
        <v>620</v>
      </c>
    </row>
    <row r="3" spans="1:5" s="35" customFormat="1" ht="18.95" customHeight="1" x14ac:dyDescent="0.25">
      <c r="A3" s="166" t="s">
        <v>663</v>
      </c>
      <c r="B3" s="166"/>
      <c r="C3" s="166"/>
      <c r="D3" s="27" t="s">
        <v>619</v>
      </c>
      <c r="E3" s="28">
        <v>1</v>
      </c>
    </row>
    <row r="4" spans="1:5" x14ac:dyDescent="0.2">
      <c r="A4" s="30" t="s">
        <v>196</v>
      </c>
      <c r="B4" s="31"/>
      <c r="C4" s="31"/>
      <c r="D4" s="31"/>
      <c r="E4" s="31"/>
    </row>
    <row r="6" spans="1:5" x14ac:dyDescent="0.2">
      <c r="A6" s="31" t="s">
        <v>177</v>
      </c>
      <c r="B6" s="31"/>
      <c r="C6" s="31"/>
      <c r="D6" s="31"/>
      <c r="E6" s="31"/>
    </row>
    <row r="7" spans="1:5" x14ac:dyDescent="0.2">
      <c r="A7" s="32" t="s">
        <v>146</v>
      </c>
      <c r="B7" s="32" t="s">
        <v>661</v>
      </c>
      <c r="C7" s="137">
        <v>2022</v>
      </c>
      <c r="D7" s="137">
        <v>2021</v>
      </c>
      <c r="E7" s="32"/>
    </row>
    <row r="8" spans="1:5" x14ac:dyDescent="0.2">
      <c r="A8" s="33">
        <v>1111</v>
      </c>
      <c r="B8" s="29" t="s">
        <v>486</v>
      </c>
      <c r="C8" s="34">
        <v>0</v>
      </c>
      <c r="D8" s="34">
        <v>0</v>
      </c>
    </row>
    <row r="9" spans="1:5" x14ac:dyDescent="0.2">
      <c r="A9" s="33">
        <v>1112</v>
      </c>
      <c r="B9" s="29" t="s">
        <v>487</v>
      </c>
      <c r="C9" s="34">
        <v>30270800.960000001</v>
      </c>
      <c r="D9" s="34">
        <v>14384522.470000001</v>
      </c>
    </row>
    <row r="10" spans="1:5" x14ac:dyDescent="0.2">
      <c r="A10" s="33">
        <v>1113</v>
      </c>
      <c r="B10" s="29" t="s">
        <v>488</v>
      </c>
      <c r="C10" s="34">
        <v>0</v>
      </c>
      <c r="D10" s="34">
        <v>0</v>
      </c>
    </row>
    <row r="11" spans="1:5" x14ac:dyDescent="0.2">
      <c r="A11" s="33">
        <v>1114</v>
      </c>
      <c r="B11" s="29" t="s">
        <v>197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198</v>
      </c>
      <c r="C12" s="34">
        <v>2227989.5</v>
      </c>
      <c r="D12" s="34">
        <v>801335.17</v>
      </c>
    </row>
    <row r="13" spans="1:5" x14ac:dyDescent="0.2">
      <c r="A13" s="33">
        <v>1116</v>
      </c>
      <c r="B13" s="29" t="s">
        <v>489</v>
      </c>
      <c r="C13" s="34">
        <v>1600</v>
      </c>
      <c r="D13" s="34">
        <v>1600</v>
      </c>
    </row>
    <row r="14" spans="1:5" x14ac:dyDescent="0.2">
      <c r="A14" s="33">
        <v>1119</v>
      </c>
      <c r="B14" s="29" t="s">
        <v>490</v>
      </c>
      <c r="C14" s="34">
        <v>0</v>
      </c>
      <c r="D14" s="34">
        <v>0</v>
      </c>
    </row>
    <row r="15" spans="1:5" x14ac:dyDescent="0.2">
      <c r="A15" s="141">
        <v>1110</v>
      </c>
      <c r="B15" s="142" t="s">
        <v>639</v>
      </c>
      <c r="C15" s="143">
        <f>SUM(C8:C14)</f>
        <v>32500390.460000001</v>
      </c>
      <c r="D15" s="143">
        <f>SUM(D8:D14)</f>
        <v>15187457.640000001</v>
      </c>
    </row>
    <row r="18" spans="1:5" x14ac:dyDescent="0.2">
      <c r="A18" s="31" t="s">
        <v>178</v>
      </c>
      <c r="B18" s="31"/>
      <c r="C18" s="31"/>
      <c r="D18" s="31"/>
      <c r="E18" s="138"/>
    </row>
    <row r="19" spans="1:5" x14ac:dyDescent="0.2">
      <c r="A19" s="32" t="s">
        <v>146</v>
      </c>
      <c r="B19" s="32" t="s">
        <v>661</v>
      </c>
      <c r="C19" s="152" t="s">
        <v>660</v>
      </c>
      <c r="D19" s="152" t="s">
        <v>181</v>
      </c>
      <c r="E19" s="138"/>
    </row>
    <row r="20" spans="1:5" x14ac:dyDescent="0.2">
      <c r="A20" s="141">
        <v>1230</v>
      </c>
      <c r="B20" s="142" t="s">
        <v>230</v>
      </c>
      <c r="C20" s="143">
        <f>SUM(C21:C27)</f>
        <v>114720.46</v>
      </c>
      <c r="D20" s="143">
        <f>SUM(D21:D27)</f>
        <v>114720.46</v>
      </c>
      <c r="E20" s="138"/>
    </row>
    <row r="21" spans="1:5" x14ac:dyDescent="0.2">
      <c r="A21" s="33">
        <v>1231</v>
      </c>
      <c r="B21" s="29" t="s">
        <v>231</v>
      </c>
      <c r="C21" s="34">
        <v>0</v>
      </c>
      <c r="D21" s="140">
        <v>0</v>
      </c>
      <c r="E21" s="138"/>
    </row>
    <row r="22" spans="1:5" x14ac:dyDescent="0.2">
      <c r="A22" s="33">
        <v>1232</v>
      </c>
      <c r="B22" s="29" t="s">
        <v>232</v>
      </c>
      <c r="C22" s="34">
        <v>0</v>
      </c>
      <c r="D22" s="140">
        <v>0</v>
      </c>
      <c r="E22" s="138"/>
    </row>
    <row r="23" spans="1:5" x14ac:dyDescent="0.2">
      <c r="A23" s="33">
        <v>1233</v>
      </c>
      <c r="B23" s="29" t="s">
        <v>233</v>
      </c>
      <c r="C23" s="34">
        <v>0</v>
      </c>
      <c r="D23" s="140">
        <v>0</v>
      </c>
      <c r="E23" s="138"/>
    </row>
    <row r="24" spans="1:5" x14ac:dyDescent="0.2">
      <c r="A24" s="33">
        <v>1234</v>
      </c>
      <c r="B24" s="29" t="s">
        <v>234</v>
      </c>
      <c r="C24" s="34">
        <v>0</v>
      </c>
      <c r="D24" s="140">
        <v>0</v>
      </c>
      <c r="E24" s="138"/>
    </row>
    <row r="25" spans="1:5" x14ac:dyDescent="0.2">
      <c r="A25" s="33">
        <v>1235</v>
      </c>
      <c r="B25" s="29" t="s">
        <v>235</v>
      </c>
      <c r="C25" s="34">
        <v>114720.46</v>
      </c>
      <c r="D25" s="140">
        <v>114720.46</v>
      </c>
      <c r="E25" s="138"/>
    </row>
    <row r="26" spans="1:5" x14ac:dyDescent="0.2">
      <c r="A26" s="33">
        <v>1236</v>
      </c>
      <c r="B26" s="29" t="s">
        <v>236</v>
      </c>
      <c r="C26" s="34">
        <v>0</v>
      </c>
      <c r="D26" s="140">
        <v>0</v>
      </c>
      <c r="E26" s="138"/>
    </row>
    <row r="27" spans="1:5" x14ac:dyDescent="0.2">
      <c r="A27" s="33">
        <v>1239</v>
      </c>
      <c r="B27" s="29" t="s">
        <v>237</v>
      </c>
      <c r="C27" s="34">
        <v>0</v>
      </c>
      <c r="D27" s="140">
        <v>0</v>
      </c>
      <c r="E27" s="138"/>
    </row>
    <row r="28" spans="1:5" x14ac:dyDescent="0.2">
      <c r="A28" s="141">
        <v>1240</v>
      </c>
      <c r="B28" s="142" t="s">
        <v>238</v>
      </c>
      <c r="C28" s="143">
        <f>SUM(C29:C36)</f>
        <v>74918.039999999994</v>
      </c>
      <c r="D28" s="143">
        <f>SUM(D29:D36)</f>
        <v>74918.039999999994</v>
      </c>
      <c r="E28" s="138"/>
    </row>
    <row r="29" spans="1:5" x14ac:dyDescent="0.2">
      <c r="A29" s="33">
        <v>1241</v>
      </c>
      <c r="B29" s="29" t="s">
        <v>239</v>
      </c>
      <c r="C29" s="34">
        <v>18400.009999999998</v>
      </c>
      <c r="D29" s="140">
        <v>18400.009999999998</v>
      </c>
      <c r="E29" s="138"/>
    </row>
    <row r="30" spans="1:5" x14ac:dyDescent="0.2">
      <c r="A30" s="33">
        <v>1242</v>
      </c>
      <c r="B30" s="29" t="s">
        <v>240</v>
      </c>
      <c r="C30" s="34">
        <v>56518.03</v>
      </c>
      <c r="D30" s="140">
        <v>56518.03</v>
      </c>
      <c r="E30" s="138"/>
    </row>
    <row r="31" spans="1:5" x14ac:dyDescent="0.2">
      <c r="A31" s="33">
        <v>1243</v>
      </c>
      <c r="B31" s="29" t="s">
        <v>241</v>
      </c>
      <c r="C31" s="34">
        <v>0</v>
      </c>
      <c r="D31" s="140">
        <v>0</v>
      </c>
      <c r="E31" s="138"/>
    </row>
    <row r="32" spans="1:5" x14ac:dyDescent="0.2">
      <c r="A32" s="33">
        <v>1244</v>
      </c>
      <c r="B32" s="29" t="s">
        <v>242</v>
      </c>
      <c r="C32" s="34">
        <v>0</v>
      </c>
      <c r="D32" s="140">
        <v>0</v>
      </c>
      <c r="E32" s="138"/>
    </row>
    <row r="33" spans="1:5" x14ac:dyDescent="0.2">
      <c r="A33" s="33">
        <v>1245</v>
      </c>
      <c r="B33" s="29" t="s">
        <v>243</v>
      </c>
      <c r="C33" s="34">
        <v>0</v>
      </c>
      <c r="D33" s="140">
        <v>0</v>
      </c>
      <c r="E33" s="138"/>
    </row>
    <row r="34" spans="1:5" x14ac:dyDescent="0.2">
      <c r="A34" s="33">
        <v>1246</v>
      </c>
      <c r="B34" s="29" t="s">
        <v>244</v>
      </c>
      <c r="C34" s="34">
        <v>0</v>
      </c>
      <c r="D34" s="140">
        <v>0</v>
      </c>
    </row>
    <row r="35" spans="1:5" x14ac:dyDescent="0.2">
      <c r="A35" s="33">
        <v>1247</v>
      </c>
      <c r="B35" s="29" t="s">
        <v>245</v>
      </c>
      <c r="C35" s="34">
        <v>0</v>
      </c>
      <c r="D35" s="140">
        <v>0</v>
      </c>
    </row>
    <row r="36" spans="1:5" x14ac:dyDescent="0.2">
      <c r="A36" s="33">
        <v>1248</v>
      </c>
      <c r="B36" s="29" t="s">
        <v>246</v>
      </c>
      <c r="C36" s="34">
        <v>0</v>
      </c>
      <c r="D36" s="140">
        <v>0</v>
      </c>
    </row>
    <row r="37" spans="1:5" x14ac:dyDescent="0.2">
      <c r="A37" s="141">
        <v>1250</v>
      </c>
      <c r="B37" s="142" t="s">
        <v>248</v>
      </c>
      <c r="C37" s="143">
        <f>SUM(C38:C42)</f>
        <v>0</v>
      </c>
      <c r="D37" s="143">
        <f>SUM(D38:D42)</f>
        <v>0</v>
      </c>
      <c r="E37" s="142"/>
    </row>
    <row r="38" spans="1:5" x14ac:dyDescent="0.2">
      <c r="A38" s="33">
        <v>1251</v>
      </c>
      <c r="B38" s="29" t="s">
        <v>249</v>
      </c>
      <c r="C38" s="34">
        <v>0</v>
      </c>
      <c r="D38" s="140">
        <v>0</v>
      </c>
    </row>
    <row r="39" spans="1:5" x14ac:dyDescent="0.2">
      <c r="A39" s="33">
        <v>1252</v>
      </c>
      <c r="B39" s="29" t="s">
        <v>250</v>
      </c>
      <c r="C39" s="34">
        <v>0</v>
      </c>
      <c r="D39" s="140">
        <v>0</v>
      </c>
    </row>
    <row r="40" spans="1:5" x14ac:dyDescent="0.2">
      <c r="A40" s="33">
        <v>1253</v>
      </c>
      <c r="B40" s="29" t="s">
        <v>251</v>
      </c>
      <c r="C40" s="34">
        <v>0</v>
      </c>
      <c r="D40" s="140">
        <v>0</v>
      </c>
    </row>
    <row r="41" spans="1:5" x14ac:dyDescent="0.2">
      <c r="A41" s="33">
        <v>1254</v>
      </c>
      <c r="B41" s="29" t="s">
        <v>252</v>
      </c>
      <c r="C41" s="34">
        <v>0</v>
      </c>
      <c r="D41" s="140">
        <v>0</v>
      </c>
    </row>
    <row r="42" spans="1:5" x14ac:dyDescent="0.2">
      <c r="A42" s="33">
        <v>1259</v>
      </c>
      <c r="B42" s="29" t="s">
        <v>253</v>
      </c>
      <c r="C42" s="34">
        <v>0</v>
      </c>
      <c r="D42" s="140">
        <v>0</v>
      </c>
    </row>
    <row r="43" spans="1:5" x14ac:dyDescent="0.2">
      <c r="B43" s="144" t="s">
        <v>640</v>
      </c>
      <c r="C43" s="143">
        <f>C20+C28+C37</f>
        <v>189638.5</v>
      </c>
      <c r="D43" s="143">
        <f>D20+D28+D37</f>
        <v>189638.5</v>
      </c>
    </row>
    <row r="44" spans="1:5" s="138" customFormat="1" x14ac:dyDescent="0.2"/>
    <row r="45" spans="1:5" x14ac:dyDescent="0.2">
      <c r="A45" s="31" t="s">
        <v>186</v>
      </c>
      <c r="B45" s="31"/>
      <c r="C45" s="31"/>
      <c r="D45" s="31"/>
      <c r="E45" s="31"/>
    </row>
    <row r="46" spans="1:5" x14ac:dyDescent="0.2">
      <c r="A46" s="32" t="s">
        <v>146</v>
      </c>
      <c r="B46" s="32" t="s">
        <v>661</v>
      </c>
      <c r="C46" s="137">
        <v>2022</v>
      </c>
      <c r="D46" s="137">
        <v>2021</v>
      </c>
      <c r="E46" s="32"/>
    </row>
    <row r="47" spans="1:5" s="138" customFormat="1" x14ac:dyDescent="0.2">
      <c r="A47" s="141">
        <v>3210</v>
      </c>
      <c r="B47" s="142" t="s">
        <v>641</v>
      </c>
      <c r="C47" s="143">
        <v>25067193.379999999</v>
      </c>
      <c r="D47" s="143">
        <v>877766.03</v>
      </c>
    </row>
    <row r="48" spans="1:5" x14ac:dyDescent="0.2">
      <c r="A48" s="139"/>
      <c r="B48" s="144" t="s">
        <v>629</v>
      </c>
      <c r="C48" s="143">
        <f>C49+C61+C93+C96</f>
        <v>118975.75</v>
      </c>
      <c r="D48" s="143">
        <f>D49+D61+D93+D96</f>
        <v>64890560.330000006</v>
      </c>
    </row>
    <row r="49" spans="1:4" x14ac:dyDescent="0.2">
      <c r="A49" s="141">
        <v>5400</v>
      </c>
      <c r="B49" s="142" t="s">
        <v>426</v>
      </c>
      <c r="C49" s="143">
        <f>C50+C52+C54+C56+C58</f>
        <v>13240</v>
      </c>
      <c r="D49" s="143">
        <f>D50+D52+D54+D56+D58</f>
        <v>0</v>
      </c>
    </row>
    <row r="50" spans="1:4" x14ac:dyDescent="0.2">
      <c r="A50" s="139">
        <v>5410</v>
      </c>
      <c r="B50" s="138" t="s">
        <v>630</v>
      </c>
      <c r="C50" s="140">
        <f>C51</f>
        <v>13240</v>
      </c>
      <c r="D50" s="140">
        <f>D51</f>
        <v>0</v>
      </c>
    </row>
    <row r="51" spans="1:4" x14ac:dyDescent="0.2">
      <c r="A51" s="139">
        <v>5411</v>
      </c>
      <c r="B51" s="138" t="s">
        <v>428</v>
      </c>
      <c r="C51" s="140">
        <v>13240</v>
      </c>
      <c r="D51" s="140">
        <v>0</v>
      </c>
    </row>
    <row r="52" spans="1:4" x14ac:dyDescent="0.2">
      <c r="A52" s="139">
        <v>5420</v>
      </c>
      <c r="B52" s="138" t="s">
        <v>631</v>
      </c>
      <c r="C52" s="140">
        <f>C53</f>
        <v>0</v>
      </c>
      <c r="D52" s="140">
        <f>D53</f>
        <v>0</v>
      </c>
    </row>
    <row r="53" spans="1:4" x14ac:dyDescent="0.2">
      <c r="A53" s="139">
        <v>5421</v>
      </c>
      <c r="B53" s="138" t="s">
        <v>431</v>
      </c>
      <c r="C53" s="140">
        <v>0</v>
      </c>
      <c r="D53" s="140">
        <v>0</v>
      </c>
    </row>
    <row r="54" spans="1:4" x14ac:dyDescent="0.2">
      <c r="A54" s="139">
        <v>5430</v>
      </c>
      <c r="B54" s="138" t="s">
        <v>632</v>
      </c>
      <c r="C54" s="140">
        <f>C55</f>
        <v>0</v>
      </c>
      <c r="D54" s="140">
        <f>D55</f>
        <v>0</v>
      </c>
    </row>
    <row r="55" spans="1:4" x14ac:dyDescent="0.2">
      <c r="A55" s="139">
        <v>5431</v>
      </c>
      <c r="B55" s="138" t="s">
        <v>434</v>
      </c>
      <c r="C55" s="140">
        <v>0</v>
      </c>
      <c r="D55" s="140">
        <v>0</v>
      </c>
    </row>
    <row r="56" spans="1:4" x14ac:dyDescent="0.2">
      <c r="A56" s="139">
        <v>5440</v>
      </c>
      <c r="B56" s="138" t="s">
        <v>633</v>
      </c>
      <c r="C56" s="140">
        <f>C57</f>
        <v>0</v>
      </c>
      <c r="D56" s="140">
        <f>D57</f>
        <v>0</v>
      </c>
    </row>
    <row r="57" spans="1:4" x14ac:dyDescent="0.2">
      <c r="A57" s="139">
        <v>5441</v>
      </c>
      <c r="B57" s="138" t="s">
        <v>633</v>
      </c>
      <c r="C57" s="140">
        <v>0</v>
      </c>
      <c r="D57" s="140">
        <v>0</v>
      </c>
    </row>
    <row r="58" spans="1:4" x14ac:dyDescent="0.2">
      <c r="A58" s="139">
        <v>5450</v>
      </c>
      <c r="B58" s="138" t="s">
        <v>634</v>
      </c>
      <c r="C58" s="140">
        <f>SUM(C59:C60)</f>
        <v>0</v>
      </c>
      <c r="D58" s="140">
        <f>SUM(D59:D60)</f>
        <v>0</v>
      </c>
    </row>
    <row r="59" spans="1:4" x14ac:dyDescent="0.2">
      <c r="A59" s="139">
        <v>5451</v>
      </c>
      <c r="B59" s="138" t="s">
        <v>438</v>
      </c>
      <c r="C59" s="140">
        <v>0</v>
      </c>
      <c r="D59" s="140">
        <v>0</v>
      </c>
    </row>
    <row r="60" spans="1:4" x14ac:dyDescent="0.2">
      <c r="A60" s="139">
        <v>5452</v>
      </c>
      <c r="B60" s="138" t="s">
        <v>439</v>
      </c>
      <c r="C60" s="140">
        <v>0</v>
      </c>
      <c r="D60" s="140">
        <v>0</v>
      </c>
    </row>
    <row r="61" spans="1:4" x14ac:dyDescent="0.2">
      <c r="A61" s="141">
        <v>5500</v>
      </c>
      <c r="B61" s="142" t="s">
        <v>440</v>
      </c>
      <c r="C61" s="143">
        <f>C62+C71+C74+C80+C82+C84</f>
        <v>0</v>
      </c>
      <c r="D61" s="143">
        <f>D62+D71+D74+D80+D82+D84</f>
        <v>2224916.4899999998</v>
      </c>
    </row>
    <row r="62" spans="1:4" x14ac:dyDescent="0.2">
      <c r="A62" s="33">
        <v>5510</v>
      </c>
      <c r="B62" s="29" t="s">
        <v>441</v>
      </c>
      <c r="C62" s="34">
        <f>SUM(C63:C70)</f>
        <v>0</v>
      </c>
      <c r="D62" s="34">
        <f>SUM(D63:D70)</f>
        <v>2224916.4899999998</v>
      </c>
    </row>
    <row r="63" spans="1:4" x14ac:dyDescent="0.2">
      <c r="A63" s="33">
        <v>5511</v>
      </c>
      <c r="B63" s="29" t="s">
        <v>442</v>
      </c>
      <c r="C63" s="34">
        <v>0</v>
      </c>
      <c r="D63" s="34">
        <v>0</v>
      </c>
    </row>
    <row r="64" spans="1:4" x14ac:dyDescent="0.2">
      <c r="A64" s="33">
        <v>5512</v>
      </c>
      <c r="B64" s="29" t="s">
        <v>443</v>
      </c>
      <c r="C64" s="34">
        <v>0</v>
      </c>
      <c r="D64" s="34">
        <v>0</v>
      </c>
    </row>
    <row r="65" spans="1:4" x14ac:dyDescent="0.2">
      <c r="A65" s="33">
        <v>5513</v>
      </c>
      <c r="B65" s="29" t="s">
        <v>444</v>
      </c>
      <c r="C65" s="34">
        <v>0</v>
      </c>
      <c r="D65" s="34">
        <v>175251.3</v>
      </c>
    </row>
    <row r="66" spans="1:4" x14ac:dyDescent="0.2">
      <c r="A66" s="33">
        <v>5514</v>
      </c>
      <c r="B66" s="29" t="s">
        <v>445</v>
      </c>
      <c r="C66" s="34">
        <v>0</v>
      </c>
      <c r="D66" s="34">
        <v>0</v>
      </c>
    </row>
    <row r="67" spans="1:4" x14ac:dyDescent="0.2">
      <c r="A67" s="33">
        <v>5515</v>
      </c>
      <c r="B67" s="29" t="s">
        <v>446</v>
      </c>
      <c r="C67" s="34">
        <v>0</v>
      </c>
      <c r="D67" s="34">
        <v>2000636.79</v>
      </c>
    </row>
    <row r="68" spans="1:4" x14ac:dyDescent="0.2">
      <c r="A68" s="33">
        <v>5516</v>
      </c>
      <c r="B68" s="29" t="s">
        <v>447</v>
      </c>
      <c r="C68" s="34">
        <v>0</v>
      </c>
      <c r="D68" s="34">
        <v>0</v>
      </c>
    </row>
    <row r="69" spans="1:4" x14ac:dyDescent="0.2">
      <c r="A69" s="33">
        <v>5517</v>
      </c>
      <c r="B69" s="29" t="s">
        <v>448</v>
      </c>
      <c r="C69" s="34">
        <v>0</v>
      </c>
      <c r="D69" s="34">
        <v>49028.4</v>
      </c>
    </row>
    <row r="70" spans="1:4" x14ac:dyDescent="0.2">
      <c r="A70" s="33">
        <v>5518</v>
      </c>
      <c r="B70" s="29" t="s">
        <v>81</v>
      </c>
      <c r="C70" s="34">
        <v>0</v>
      </c>
      <c r="D70" s="34">
        <v>0</v>
      </c>
    </row>
    <row r="71" spans="1:4" x14ac:dyDescent="0.2">
      <c r="A71" s="33">
        <v>5520</v>
      </c>
      <c r="B71" s="29" t="s">
        <v>80</v>
      </c>
      <c r="C71" s="34">
        <f>SUM(C72:C73)</f>
        <v>0</v>
      </c>
      <c r="D71" s="34">
        <f>SUM(D72:D73)</f>
        <v>0</v>
      </c>
    </row>
    <row r="72" spans="1:4" x14ac:dyDescent="0.2">
      <c r="A72" s="33">
        <v>5521</v>
      </c>
      <c r="B72" s="29" t="s">
        <v>449</v>
      </c>
      <c r="C72" s="34">
        <v>0</v>
      </c>
      <c r="D72" s="34">
        <v>0</v>
      </c>
    </row>
    <row r="73" spans="1:4" x14ac:dyDescent="0.2">
      <c r="A73" s="33">
        <v>5522</v>
      </c>
      <c r="B73" s="29" t="s">
        <v>450</v>
      </c>
      <c r="C73" s="34">
        <v>0</v>
      </c>
      <c r="D73" s="34">
        <v>0</v>
      </c>
    </row>
    <row r="74" spans="1:4" x14ac:dyDescent="0.2">
      <c r="A74" s="33">
        <v>5530</v>
      </c>
      <c r="B74" s="29" t="s">
        <v>451</v>
      </c>
      <c r="C74" s="34">
        <f>SUM(C75:C79)</f>
        <v>0</v>
      </c>
      <c r="D74" s="34">
        <f>SUM(D75:D79)</f>
        <v>0</v>
      </c>
    </row>
    <row r="75" spans="1:4" x14ac:dyDescent="0.2">
      <c r="A75" s="33">
        <v>5531</v>
      </c>
      <c r="B75" s="29" t="s">
        <v>452</v>
      </c>
      <c r="C75" s="34">
        <v>0</v>
      </c>
      <c r="D75" s="34">
        <v>0</v>
      </c>
    </row>
    <row r="76" spans="1:4" x14ac:dyDescent="0.2">
      <c r="A76" s="33">
        <v>5532</v>
      </c>
      <c r="B76" s="29" t="s">
        <v>453</v>
      </c>
      <c r="C76" s="34">
        <v>0</v>
      </c>
      <c r="D76" s="34">
        <v>0</v>
      </c>
    </row>
    <row r="77" spans="1:4" x14ac:dyDescent="0.2">
      <c r="A77" s="33">
        <v>5533</v>
      </c>
      <c r="B77" s="29" t="s">
        <v>454</v>
      </c>
      <c r="C77" s="34">
        <v>0</v>
      </c>
      <c r="D77" s="34">
        <v>0</v>
      </c>
    </row>
    <row r="78" spans="1:4" x14ac:dyDescent="0.2">
      <c r="A78" s="33">
        <v>5534</v>
      </c>
      <c r="B78" s="29" t="s">
        <v>455</v>
      </c>
      <c r="C78" s="34">
        <v>0</v>
      </c>
      <c r="D78" s="34">
        <v>0</v>
      </c>
    </row>
    <row r="79" spans="1:4" x14ac:dyDescent="0.2">
      <c r="A79" s="33">
        <v>5535</v>
      </c>
      <c r="B79" s="29" t="s">
        <v>456</v>
      </c>
      <c r="C79" s="34">
        <v>0</v>
      </c>
      <c r="D79" s="34">
        <v>0</v>
      </c>
    </row>
    <row r="80" spans="1:4" x14ac:dyDescent="0.2">
      <c r="A80" s="33">
        <v>5540</v>
      </c>
      <c r="B80" s="29" t="s">
        <v>457</v>
      </c>
      <c r="C80" s="34">
        <f>SUM(C81)</f>
        <v>0</v>
      </c>
      <c r="D80" s="34">
        <f>SUM(D81)</f>
        <v>0</v>
      </c>
    </row>
    <row r="81" spans="1:4" x14ac:dyDescent="0.2">
      <c r="A81" s="33">
        <v>5541</v>
      </c>
      <c r="B81" s="29" t="s">
        <v>457</v>
      </c>
      <c r="C81" s="34">
        <v>0</v>
      </c>
      <c r="D81" s="34">
        <v>0</v>
      </c>
    </row>
    <row r="82" spans="1:4" x14ac:dyDescent="0.2">
      <c r="A82" s="33">
        <v>5550</v>
      </c>
      <c r="B82" s="29" t="s">
        <v>458</v>
      </c>
      <c r="C82" s="34">
        <f>SUM(C83)</f>
        <v>0</v>
      </c>
      <c r="D82" s="34">
        <f>SUM(D83)</f>
        <v>0</v>
      </c>
    </row>
    <row r="83" spans="1:4" x14ac:dyDescent="0.2">
      <c r="A83" s="33">
        <v>5551</v>
      </c>
      <c r="B83" s="29" t="s">
        <v>458</v>
      </c>
      <c r="C83" s="34">
        <v>0</v>
      </c>
      <c r="D83" s="34">
        <v>0</v>
      </c>
    </row>
    <row r="84" spans="1:4" x14ac:dyDescent="0.2">
      <c r="A84" s="33">
        <v>5590</v>
      </c>
      <c r="B84" s="29" t="s">
        <v>459</v>
      </c>
      <c r="C84" s="34">
        <f>SUM(C85:C92)</f>
        <v>0</v>
      </c>
      <c r="D84" s="34">
        <f>SUM(D85:D92)</f>
        <v>0</v>
      </c>
    </row>
    <row r="85" spans="1:4" x14ac:dyDescent="0.2">
      <c r="A85" s="33">
        <v>5591</v>
      </c>
      <c r="B85" s="29" t="s">
        <v>460</v>
      </c>
      <c r="C85" s="34">
        <v>0</v>
      </c>
      <c r="D85" s="34">
        <v>0</v>
      </c>
    </row>
    <row r="86" spans="1:4" x14ac:dyDescent="0.2">
      <c r="A86" s="33">
        <v>5592</v>
      </c>
      <c r="B86" s="29" t="s">
        <v>461</v>
      </c>
      <c r="C86" s="34">
        <v>0</v>
      </c>
      <c r="D86" s="34">
        <v>0</v>
      </c>
    </row>
    <row r="87" spans="1:4" x14ac:dyDescent="0.2">
      <c r="A87" s="33">
        <v>5593</v>
      </c>
      <c r="B87" s="29" t="s">
        <v>462</v>
      </c>
      <c r="C87" s="34">
        <v>0</v>
      </c>
      <c r="D87" s="34">
        <v>0</v>
      </c>
    </row>
    <row r="88" spans="1:4" x14ac:dyDescent="0.2">
      <c r="A88" s="33">
        <v>5594</v>
      </c>
      <c r="B88" s="29" t="s">
        <v>463</v>
      </c>
      <c r="C88" s="34">
        <v>0</v>
      </c>
      <c r="D88" s="34">
        <v>0</v>
      </c>
    </row>
    <row r="89" spans="1:4" x14ac:dyDescent="0.2">
      <c r="A89" s="33">
        <v>5595</v>
      </c>
      <c r="B89" s="29" t="s">
        <v>464</v>
      </c>
      <c r="C89" s="34">
        <v>0</v>
      </c>
      <c r="D89" s="34">
        <v>0</v>
      </c>
    </row>
    <row r="90" spans="1:4" x14ac:dyDescent="0.2">
      <c r="A90" s="33">
        <v>5596</v>
      </c>
      <c r="B90" s="29" t="s">
        <v>357</v>
      </c>
      <c r="C90" s="34">
        <v>0</v>
      </c>
      <c r="D90" s="34">
        <v>0</v>
      </c>
    </row>
    <row r="91" spans="1:4" x14ac:dyDescent="0.2">
      <c r="A91" s="33">
        <v>5597</v>
      </c>
      <c r="B91" s="29" t="s">
        <v>465</v>
      </c>
      <c r="C91" s="34">
        <v>0</v>
      </c>
      <c r="D91" s="34">
        <v>0</v>
      </c>
    </row>
    <row r="92" spans="1:4" x14ac:dyDescent="0.2">
      <c r="A92" s="33">
        <v>5599</v>
      </c>
      <c r="B92" s="29" t="s">
        <v>466</v>
      </c>
      <c r="C92" s="34">
        <v>0</v>
      </c>
      <c r="D92" s="34">
        <v>0</v>
      </c>
    </row>
    <row r="93" spans="1:4" x14ac:dyDescent="0.2">
      <c r="A93" s="141">
        <v>5600</v>
      </c>
      <c r="B93" s="142" t="s">
        <v>79</v>
      </c>
      <c r="C93" s="143">
        <f>C94</f>
        <v>0</v>
      </c>
      <c r="D93" s="143">
        <f>D94</f>
        <v>61476342.280000001</v>
      </c>
    </row>
    <row r="94" spans="1:4" x14ac:dyDescent="0.2">
      <c r="A94" s="33">
        <v>5610</v>
      </c>
      <c r="B94" s="29" t="s">
        <v>467</v>
      </c>
      <c r="C94" s="34">
        <f>C95</f>
        <v>0</v>
      </c>
      <c r="D94" s="34">
        <f>D95</f>
        <v>61476342.280000001</v>
      </c>
    </row>
    <row r="95" spans="1:4" x14ac:dyDescent="0.2">
      <c r="A95" s="33">
        <v>5611</v>
      </c>
      <c r="B95" s="29" t="s">
        <v>468</v>
      </c>
      <c r="C95" s="34">
        <v>0</v>
      </c>
      <c r="D95" s="34">
        <v>61476342.280000001</v>
      </c>
    </row>
    <row r="96" spans="1:4" x14ac:dyDescent="0.2">
      <c r="A96" s="141">
        <v>2110</v>
      </c>
      <c r="B96" s="147" t="s">
        <v>642</v>
      </c>
      <c r="C96" s="143">
        <f>SUM(C97:C101)</f>
        <v>105735.75</v>
      </c>
      <c r="D96" s="143">
        <f>SUM(D97:D101)</f>
        <v>1189301.56</v>
      </c>
    </row>
    <row r="97" spans="1:4" x14ac:dyDescent="0.2">
      <c r="A97" s="139">
        <v>2111</v>
      </c>
      <c r="B97" s="138" t="s">
        <v>643</v>
      </c>
      <c r="C97" s="140">
        <v>0</v>
      </c>
      <c r="D97" s="140">
        <v>132588.72</v>
      </c>
    </row>
    <row r="98" spans="1:4" x14ac:dyDescent="0.2">
      <c r="A98" s="139">
        <v>2112</v>
      </c>
      <c r="B98" s="138" t="s">
        <v>644</v>
      </c>
      <c r="C98" s="140">
        <v>88835.75</v>
      </c>
      <c r="D98" s="140">
        <v>260626.48</v>
      </c>
    </row>
    <row r="99" spans="1:4" x14ac:dyDescent="0.2">
      <c r="A99" s="139">
        <v>2112</v>
      </c>
      <c r="B99" s="138" t="s">
        <v>645</v>
      </c>
      <c r="C99" s="140">
        <v>0</v>
      </c>
      <c r="D99" s="140">
        <v>552924.36</v>
      </c>
    </row>
    <row r="100" spans="1:4" x14ac:dyDescent="0.2">
      <c r="A100" s="139">
        <v>2115</v>
      </c>
      <c r="B100" s="138" t="s">
        <v>646</v>
      </c>
      <c r="C100" s="140">
        <v>16900</v>
      </c>
      <c r="D100" s="140">
        <v>243162</v>
      </c>
    </row>
    <row r="101" spans="1:4" x14ac:dyDescent="0.2">
      <c r="A101" s="139">
        <v>2114</v>
      </c>
      <c r="B101" s="138" t="s">
        <v>647</v>
      </c>
      <c r="C101" s="140">
        <v>0</v>
      </c>
      <c r="D101" s="140">
        <v>0</v>
      </c>
    </row>
    <row r="102" spans="1:4" x14ac:dyDescent="0.2">
      <c r="A102" s="139"/>
      <c r="B102" s="144" t="s">
        <v>648</v>
      </c>
      <c r="C102" s="143">
        <f>+C103</f>
        <v>0</v>
      </c>
      <c r="D102" s="143">
        <f>+D103</f>
        <v>0</v>
      </c>
    </row>
    <row r="103" spans="1:4" x14ac:dyDescent="0.2">
      <c r="A103" s="141">
        <v>1120</v>
      </c>
      <c r="B103" s="148" t="s">
        <v>649</v>
      </c>
      <c r="C103" s="143">
        <f>SUM(C104:C112)</f>
        <v>0</v>
      </c>
      <c r="D103" s="143">
        <f>SUM(D104:D112)</f>
        <v>0</v>
      </c>
    </row>
    <row r="104" spans="1:4" x14ac:dyDescent="0.2">
      <c r="A104" s="139">
        <v>1124</v>
      </c>
      <c r="B104" s="149" t="s">
        <v>650</v>
      </c>
      <c r="C104" s="150">
        <v>0</v>
      </c>
      <c r="D104" s="140">
        <v>0</v>
      </c>
    </row>
    <row r="105" spans="1:4" x14ac:dyDescent="0.2">
      <c r="A105" s="139">
        <v>1124</v>
      </c>
      <c r="B105" s="149" t="s">
        <v>651</v>
      </c>
      <c r="C105" s="150">
        <v>0</v>
      </c>
      <c r="D105" s="140">
        <v>0</v>
      </c>
    </row>
    <row r="106" spans="1:4" x14ac:dyDescent="0.2">
      <c r="A106" s="139">
        <v>1124</v>
      </c>
      <c r="B106" s="149" t="s">
        <v>652</v>
      </c>
      <c r="C106" s="150">
        <v>0</v>
      </c>
      <c r="D106" s="140">
        <v>0</v>
      </c>
    </row>
    <row r="107" spans="1:4" x14ac:dyDescent="0.2">
      <c r="A107" s="139">
        <v>1124</v>
      </c>
      <c r="B107" s="149" t="s">
        <v>653</v>
      </c>
      <c r="C107" s="150">
        <v>0</v>
      </c>
      <c r="D107" s="140">
        <v>0</v>
      </c>
    </row>
    <row r="108" spans="1:4" x14ac:dyDescent="0.2">
      <c r="A108" s="139">
        <v>1124</v>
      </c>
      <c r="B108" s="149" t="s">
        <v>654</v>
      </c>
      <c r="C108" s="140">
        <v>0</v>
      </c>
      <c r="D108" s="140">
        <v>0</v>
      </c>
    </row>
    <row r="109" spans="1:4" x14ac:dyDescent="0.2">
      <c r="A109" s="139">
        <v>1124</v>
      </c>
      <c r="B109" s="149" t="s">
        <v>655</v>
      </c>
      <c r="C109" s="140">
        <v>0</v>
      </c>
      <c r="D109" s="140">
        <v>0</v>
      </c>
    </row>
    <row r="110" spans="1:4" x14ac:dyDescent="0.2">
      <c r="A110" s="139">
        <v>1122</v>
      </c>
      <c r="B110" s="149" t="s">
        <v>656</v>
      </c>
      <c r="C110" s="140">
        <v>0</v>
      </c>
      <c r="D110" s="140">
        <v>0</v>
      </c>
    </row>
    <row r="111" spans="1:4" x14ac:dyDescent="0.2">
      <c r="A111" s="139">
        <v>1122</v>
      </c>
      <c r="B111" s="149" t="s">
        <v>657</v>
      </c>
      <c r="C111" s="150">
        <v>0</v>
      </c>
      <c r="D111" s="140">
        <v>0</v>
      </c>
    </row>
    <row r="112" spans="1:4" x14ac:dyDescent="0.2">
      <c r="A112" s="139">
        <v>1122</v>
      </c>
      <c r="B112" s="149" t="s">
        <v>658</v>
      </c>
      <c r="C112" s="140">
        <v>0</v>
      </c>
      <c r="D112" s="140">
        <v>0</v>
      </c>
    </row>
    <row r="113" spans="1:4" x14ac:dyDescent="0.2">
      <c r="A113" s="139"/>
      <c r="B113" s="151" t="s">
        <v>659</v>
      </c>
      <c r="C113" s="143">
        <f>C47+C48-C102</f>
        <v>25186169.129999999</v>
      </c>
      <c r="D113" s="143">
        <f>D47+D48-D102</f>
        <v>65768326.360000007</v>
      </c>
    </row>
    <row r="117" spans="1:4" x14ac:dyDescent="0.2">
      <c r="B117" s="153" t="s">
        <v>664</v>
      </c>
      <c r="C117" s="164" t="s">
        <v>665</v>
      </c>
      <c r="D117" s="164"/>
    </row>
    <row r="118" spans="1:4" x14ac:dyDescent="0.2">
      <c r="B118" s="22" t="s">
        <v>666</v>
      </c>
      <c r="C118" s="165" t="s">
        <v>667</v>
      </c>
      <c r="D118" s="165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C117:D117"/>
    <mergeCell ref="C118:D118"/>
  </mergeCells>
  <dataValidations xWindow="757" yWindow="695" count="3">
    <dataValidation allowBlank="1" showInputMessage="1" showErrorMessage="1" prompt="Importe final del periodo que corresponde la información financiera trimestral que se presenta." sqref="C19 C7 D59:D60 D50:D57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58 C48:C60 D48:D49"/>
  </dataValidations>
  <pageMargins left="0.31496062992125984" right="0.31496062992125984" top="0.74803149606299213" bottom="0.74803149606299213" header="0.31496062992125984" footer="0.31496062992125984"/>
  <pageSetup scale="85" orientation="portrait" r:id="rId1"/>
  <ignoredErrors>
    <ignoredError sqref="C15:D1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5" t="s">
        <v>190</v>
      </c>
      <c r="B2" s="106" t="s">
        <v>50</v>
      </c>
    </row>
    <row r="3" spans="1:2" x14ac:dyDescent="0.2">
      <c r="B3" s="119"/>
    </row>
    <row r="4" spans="1:2" ht="14.1" customHeight="1" x14ac:dyDescent="0.2">
      <c r="A4" s="120" t="s">
        <v>27</v>
      </c>
      <c r="B4" s="110" t="s">
        <v>78</v>
      </c>
    </row>
    <row r="5" spans="1:2" ht="14.1" customHeight="1" x14ac:dyDescent="0.2">
      <c r="B5" s="110" t="s">
        <v>51</v>
      </c>
    </row>
    <row r="6" spans="1:2" ht="14.1" customHeight="1" x14ac:dyDescent="0.2">
      <c r="B6" s="110" t="s">
        <v>151</v>
      </c>
    </row>
    <row r="7" spans="1:2" ht="14.1" customHeight="1" x14ac:dyDescent="0.2">
      <c r="B7" s="110" t="s">
        <v>152</v>
      </c>
    </row>
    <row r="8" spans="1:2" ht="14.1" customHeight="1" x14ac:dyDescent="0.2"/>
    <row r="9" spans="1:2" x14ac:dyDescent="0.2">
      <c r="A9" s="120" t="s">
        <v>29</v>
      </c>
      <c r="B9" s="112" t="s">
        <v>597</v>
      </c>
    </row>
    <row r="10" spans="1:2" ht="15" customHeight="1" x14ac:dyDescent="0.2">
      <c r="B10" s="112" t="s">
        <v>75</v>
      </c>
    </row>
    <row r="11" spans="1:2" ht="15" customHeight="1" x14ac:dyDescent="0.2">
      <c r="B11" s="122" t="s">
        <v>195</v>
      </c>
    </row>
    <row r="12" spans="1:2" ht="15" customHeight="1" x14ac:dyDescent="0.2"/>
    <row r="13" spans="1:2" x14ac:dyDescent="0.2">
      <c r="A13" s="120" t="s">
        <v>76</v>
      </c>
      <c r="B13" s="110" t="s">
        <v>598</v>
      </c>
    </row>
    <row r="14" spans="1:2" ht="15" customHeight="1" x14ac:dyDescent="0.2">
      <c r="B14" s="110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Juanito</cp:lastModifiedBy>
  <cp:lastPrinted>2022-04-28T00:43:34Z</cp:lastPrinted>
  <dcterms:created xsi:type="dcterms:W3CDTF">2012-12-11T20:36:24Z</dcterms:created>
  <dcterms:modified xsi:type="dcterms:W3CDTF">2022-04-29T20:23:20Z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