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INFORMACION 4o. TRIMESTRE\INFORMACION 4TO TRIMESTRE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">ESF!$A$1:$H$159</definedName>
  </definedNames>
  <calcPr calcId="152511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<sst xmlns="http://schemas.openxmlformats.org/spreadsheetml/2006/main" count="934" uniqueCount="636">
  <si>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</si>
  <si>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</si>
  <si>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</si>
  <si>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</si>
  <si>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</si>
  <si>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</si>
  <si>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</si>
  <si>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</si>
  <si>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</si>
  <si>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</si>
  <si>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</si>
  <si>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</si>
  <si>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</si>
  <si>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</si>
  <si>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</si>
  <si>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</si>
  <si>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</si>
  <si>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</si>
  <si>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</si>
  <si>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</si>
  <si>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</si>
  <si>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</si>
  <si>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</si>
  <si>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</si>
  <si>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</si>
  <si>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</si>
  <si>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</si>
  <si>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</si>
  <si>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</si>
  <si>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</si>
  <si>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</si>
  <si>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</si>
  <si>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</si>
  <si>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</si>
  <si>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</si>
  <si>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</si>
  <si>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</si>
  <si>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</si>
  <si>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</si>
  <si>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</si>
  <si>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</si>
  <si>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</si>
  <si>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</si>
  <si>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</si>
  <si>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</si>
  <si>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</si>
  <si>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</si>
  <si>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</si>
  <si>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</si>
  <si>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</si>
  <si>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</si>
  <si>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</si>
  <si>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</si>
  <si>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</si>
  <si>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</si>
  <si>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</si>
  <si>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</si>
  <si>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</si>
  <si>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</si>
  <si>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</si>
  <si>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</si>
  <si>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</si>
  <si>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</si>
  <si>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</si>
  <si>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</si>
  <si>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</si>
  <si>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</si>
  <si>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</si>
  <si>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</si>
  <si>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</si>
  <si>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</si>
  <si>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</si>
  <si>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</si>
  <si>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</si>
  <si>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</si>
  <si>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</si>
  <si>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</si>
  <si>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</si>
  <si>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</si>
  <si>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</si>
  <si>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</si>
  <si>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</si>
  <si>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</si>
  <si>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</si>
  <si>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</si>
  <si>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</si>
  <si>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</si>
  <si>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</si>
  <si>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</si>
  <si>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</si>
  <si>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</si>
  <si>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</si>
  <si>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</si>
  <si>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</si>
  <si>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</si>
  <si>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</si>
  <si>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</si>
  <si>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</si>
  <si>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</si>
  <si>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</si>
  <si>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</si>
  <si>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</si>
  <si>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</si>
  <si>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</si>
  <si>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</si>
  <si>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</si>
  <si>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</si>
  <si>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</si>
  <si>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</si>
  <si>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</si>
  <si>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</si>
  <si>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</si>
  <si>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</si>
  <si>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</si>
  <si>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</si>
  <si>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</si>
  <si>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</si>
  <si>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</si>
  <si>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</si>
  <si>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</si>
  <si>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</si>
  <si>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</si>
  <si>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</si>
  <si>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</si>
  <si>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</si>
  <si>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</si>
  <si>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</si>
  <si>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</si>
  <si>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</si>
  <si>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</si>
  <si>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</si>
  <si>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</si>
  <si>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</si>
  <si>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</si>
  <si>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</si>
  <si>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</si>
  <si>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</si>
  <si>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</si>
  <si>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</si>
  <si>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</si>
  <si>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</si>
  <si>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</si>
  <si>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</si>
  <si>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</si>
  <si>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</si>
  <si>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</si>
  <si>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</si>
  <si>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</si>
  <si>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</si>
  <si>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</si>
  <si>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</si>
  <si>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</si>
  <si>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</si>
  <si>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</si>
  <si>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</si>
  <si>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</si>
  <si>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</si>
  <si>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</si>
  <si>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</si>
  <si>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</si>
  <si>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</si>
  <si>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</si>
  <si>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</si>
  <si>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</si>
  <si>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</si>
  <si>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</si>
  <si>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</si>
  <si>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</si>
  <si>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</si>
  <si>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</si>
  <si>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</si>
  <si>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</si>
  <si>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</si>
  <si>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</si>
  <si>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</si>
  <si>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</si>
  <si>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</si>
  <si>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</si>
  <si>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</si>
  <si>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</si>
  <si>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</si>
  <si>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</si>
  <si>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</si>
  <si>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</si>
  <si>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</si>
  <si>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</si>
  <si>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</si>
  <si>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</si>
  <si>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</si>
  <si>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</si>
  <si>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</si>
  <si>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</si>
  <si>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</si>
  <si>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</si>
  <si>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</si>
  <si>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</si>
  <si>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</si>
  <si>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</si>
  <si>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</si>
  <si>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</si>
  <si>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</si>
  <si>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</si>
  <si>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</si>
  <si>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</si>
  <si>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</si>
  <si>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</si>
  <si>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</si>
  <si>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</si>
  <si>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</si>
  <si>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</si>
  <si>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</si>
  <si>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</si>
  <si>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</si>
  <si>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</si>
  <si>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</si>
  <si>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</si>
  <si>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</si>
  <si>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</si>
  <si>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</si>
  <si>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</si>
  <si>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</si>
  <si>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</si>
  <si>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</si>
  <si>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</si>
  <si>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</si>
  <si>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</si>
  <si>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</si>
  <si>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</si>
  <si>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</si>
  <si>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</si>
  <si>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</si>
  <si>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</si>
  <si>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</si>
  <si>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</si>
  <si>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</si>
  <si>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</si>
  <si>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</si>
  <si>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</si>
  <si>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</si>
  <si>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</si>
  <si>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</si>
  <si>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</si>
  <si>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</si>
  <si>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</si>
  <si>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</si>
  <si>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</si>
  <si>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</si>
  <si>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</si>
  <si>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</si>
  <si>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</si>
  <si>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</si>
  <si>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</si>
  <si>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</si>
  <si>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</si>
  <si>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</si>
  <si>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</si>
  <si>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</si>
  <si>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</si>
  <si>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</si>
  <si>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</si>
  <si>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</si>
  <si>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</si>
  <si>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</si>
  <si>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</si>
  <si>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</si>
  <si>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</si>
  <si>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</si>
  <si>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</si>
  <si>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</si>
  <si>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</si>
  <si>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</si>
  <si>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</si>
  <si>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</si>
  <si>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</si>
  <si>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</si>
  <si>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</si>
  <si>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</si>
  <si>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</si>
  <si>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</si>
  <si>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</si>
  <si>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</si>
  <si>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</si>
  <si>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</si>
  <si>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</si>
  <si>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</si>
  <si>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</si>
  <si>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</si>
  <si>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</si>
  <si>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</si>
  <si>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</si>
  <si>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</si>
  <si>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</si>
  <si>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</si>
  <si>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</si>
  <si>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</si>
  <si>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</si>
  <si>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</si>
  <si>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</si>
  <si>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</si>
  <si>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</si>
  <si>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</si>
  <si>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</si>
  <si>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</si>
  <si>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</si>
  <si>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</si>
  <si>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</si>
  <si>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</si>
  <si>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</si>
  <si>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</si>
  <si>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</si>
  <si>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</si>
  <si>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</si>
  <si>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</si>
  <si>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</si>
  <si>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</si>
  <si>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</si>
  <si>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</si>
  <si>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</si>
  <si>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</si>
  <si>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</si>
  <si>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</si>
  <si>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</si>
  <si>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</si>
  <si>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</si>
  <si>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</si>
  <si>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</si>
  <si>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</si>
  <si>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</si>
  <si>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</si>
  <si>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</si>
  <si>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</si>
  <si>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</si>
  <si>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</si>
  <si>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</si>
  <si>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</si>
  <si>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</si>
  <si>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</si>
  <si>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</si>
  <si>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</si>
  <si>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</si>
  <si>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</si>
  <si>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</si>
  <si>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</si>
  <si>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</si>
  <si>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</si>
  <si>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</si>
  <si>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</si>
  <si>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</si>
  <si>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</si>
  <si>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</si>
  <si>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</si>
  <si>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</si>
  <si>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</si>
  <si>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</si>
  <si>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</si>
  <si>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</si>
  <si>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</si>
  <si>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</si>
  <si>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</si>
  <si>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</si>
  <si>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</si>
  <si>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</si>
  <si>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</si>
  <si>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</si>
  <si>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</si>
  <si>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</si>
  <si>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</si>
  <si>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</si>
  <si>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</si>
  <si>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</si>
  <si>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</si>
  <si>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</si>
  <si>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</si>
  <si>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</si>
  <si>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</si>
  <si>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</si>
  <si>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</si>
  <si>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</si>
  <si>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</si>
  <si>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</si>
  <si>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</si>
  <si>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</si>
  <si>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</si>
  <si>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</si>
  <si>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</si>
  <si>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</si>
  <si>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</si>
  <si>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</si>
  <si>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</si>
  <si>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</si>
  <si>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</si>
  <si>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</si>
  <si>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</si>
  <si>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</si>
  <si>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</si>
  <si>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</si>
  <si>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</si>
  <si>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</si>
  <si>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</si>
  <si>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</si>
  <si>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</si>
  <si>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</si>
  <si>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</si>
  <si>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</si>
  <si>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</si>
  <si>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</si>
  <si>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</si>
  <si>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</si>
  <si>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</si>
  <si>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</si>
  <si>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</si>
  <si>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</si>
  <si>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</si>
  <si>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</si>
  <si>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</si>
  <si>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</si>
  <si>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</si>
  <si>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</si>
  <si>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</si>
  <si>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</si>
  <si>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</si>
  <si>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</si>
  <si>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</si>
  <si>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</si>
  <si>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</si>
  <si>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</si>
  <si>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</si>
  <si>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</si>
  <si>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</si>
  <si>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</si>
  <si>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</si>
  <si>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</si>
  <si>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</si>
  <si>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</si>
  <si>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</si>
  <si>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</si>
  <si>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</si>
  <si>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</si>
  <si>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</si>
  <si>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</si>
  <si>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</si>
  <si>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</si>
  <si>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</si>
  <si>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</si>
  <si>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</si>
  <si>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</si>
  <si>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</si>
  <si>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</si>
  <si>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</si>
  <si>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</si>
  <si>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</si>
  <si>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</si>
  <si>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</si>
  <si>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</si>
  <si>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</si>
  <si>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</si>
  <si>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</si>
  <si>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</si>
  <si>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</si>
  <si>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</si>
  <si>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</si>
  <si>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</si>
  <si>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</si>
  <si>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</si>
  <si>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</si>
  <si>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</si>
  <si>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</si>
  <si>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</si>
  <si>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</si>
  <si>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</si>
  <si>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</si>
  <si>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</si>
  <si>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</si>
  <si>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</si>
  <si>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</si>
  <si>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</si>
  <si>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</si>
  <si>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</si>
  <si>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</si>
  <si>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</si>
  <si>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</si>
  <si>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</si>
  <si>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</si>
  <si>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</si>
  <si>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</si>
  <si>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</si>
  <si>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</si>
  <si>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</si>
  <si>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</si>
  <si>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</si>
  <si>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</si>
  <si>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</si>
  <si>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</si>
  <si>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</si>
  <si>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</si>
  <si>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</si>
  <si>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</si>
  <si>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</si>
  <si>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</si>
  <si>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</si>
  <si>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</si>
  <si>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</si>
  <si>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</si>
  <si>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</si>
  <si>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</si>
  <si>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</si>
  <si>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</si>
  <si>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</si>
  <si>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</si>
  <si>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</si>
  <si>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</si>
  <si>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</si>
  <si>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</si>
  <si>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</si>
  <si>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</si>
  <si>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</si>
  <si>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</si>
  <si>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</si>
  <si>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</si>
  <si>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</si>
  <si>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</si>
  <si>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</si>
  <si>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</si>
  <si>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</si>
  <si>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</si>
  <si>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</si>
  <si>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</si>
  <si>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</si>
  <si>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</si>
  <si>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</si>
  <si>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</si>
  <si>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</si>
  <si>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</si>
  <si>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</si>
  <si>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</si>
  <si>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</si>
  <si>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</si>
  <si>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</si>
  <si>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</si>
  <si>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</si>
  <si>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</si>
  <si>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</si>
  <si>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</si>
  <si>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</si>
  <si>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</si>
  <si>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</si>
  <si>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</si>
  <si>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</si>
  <si>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</si>
  <si>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</si>
  <si>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</si>
  <si>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</si>
  <si>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</si>
  <si>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</si>
  <si>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</si>
  <si>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</si>
  <si>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</si>
  <si>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</si>
  <si>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</si>
  <si>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</si>
  <si>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</si>
  <si>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</si>
  <si>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</si>
  <si>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</si>
  <si>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</si>
  <si>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</si>
  <si>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</si>
  <si>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</si>
  <si>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</si>
  <si>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</si>
  <si>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</si>
  <si>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</si>
  <si>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</si>
  <si>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</si>
  <si>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</si>
  <si>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</si>
  <si>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</si>
  <si>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</si>
  <si>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</si>
  <si>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</si>
  <si>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</si>
  <si>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</si>
  <si>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</si>
  <si>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</si>
  <si>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</si>
  <si>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</si>
  <si>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</si>
  <si>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</si>
  <si>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</si>
  <si>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</si>
  <si>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</si>
  <si>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</si>
  <si>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</si>
  <si>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</si>
  <si>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</si>
  <si>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</si>
  <si>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</si>
  <si>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</si>
  <si>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</si>
  <si>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</si>
  <si>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</si>
  <si>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</si>
  <si>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</si>
  <si>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</si>
  <si>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</si>
  <si>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</si>
  <si>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</si>
  <si>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</si>
  <si>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</si>
  <si>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</si>
  <si>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</si>
  <si>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</si>
  <si>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</si>
  <si>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</si>
  <si>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</si>
  <si>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</si>
  <si>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</si>
  <si>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</si>
  <si>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</si>
  <si>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</si>
  <si>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</si>
  <si>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</si>
  <si>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</si>
  <si>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</si>
  <si>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</si>
  <si>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</si>
  <si>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</si>
  <si>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Municipio de Ocampo</t>
  </si>
  <si>
    <t>Correspondiente del 1 de Enero AL 31 DE DICIEMBRE DEL 2021</t>
  </si>
  <si>
    <t>Bajo protesta de decir verdad declaramos que los Estados Financieros y sus notas, son razonablemente correctos y son responsabilidad del emisor.</t>
  </si>
  <si>
    <t xml:space="preserve">LIC. ERICK SILVANO MONTEMAYOR LARA </t>
  </si>
  <si>
    <t>ING. JUAN MANUEL VELÁZQUEZ LÓPEZ</t>
  </si>
  <si>
    <t xml:space="preserve">PRESIDENTE MUNICIPAL </t>
  </si>
  <si>
    <t>TESORERO MUNICIPAL</t>
  </si>
  <si>
    <t>responsabilidad del emisor</t>
  </si>
  <si>
    <t xml:space="preserve">*Bajo protesta de decir verdad declaramos que los Estados Financieros y sus notas, son razonablemente correctos y 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</si>
</sst>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</cellStyleXfs>
  <cellXfs count="19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4" fillId="0" borderId="0" xfId="3" applyFont="1" applyAlignment="1" applyProtection="1">
      <alignment horizontal="left" vertical="top" indent="1"/>
      <protection locked="0"/>
    </xf>
    <xf numFmtId="0" fontId="21" fillId="0" borderId="0" xfId="3" applyFont="1" applyAlignment="1" applyProtection="1">
      <alignment horizontal="left" vertical="top" indent="1"/>
      <protection locked="0"/>
    </xf>
    <xf numFmtId="0" fontId="22" fillId="0" borderId="0" xfId="8" applyFont="1"/>
    <xf numFmtId="0" fontId="8" fillId="0" borderId="0" xfId="16" applyFont="1"/>
    <xf numFmtId="0" fontId="3" fillId="0" borderId="0" xfId="3" applyFont="1" applyAlignment="1" applyProtection="1">
      <alignment horizontal="left" vertical="top" indent="1"/>
      <protection locked="0"/>
    </xf>
    <xf numFmtId="0" fontId="8" fillId="0" borderId="0" xfId="16"/>
    <xf numFmtId="0" fontId="3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4" fontId="2" fillId="0" borderId="0" xfId="3" applyNumberFormat="1" applyFont="1" applyAlignment="1" applyProtection="1">
      <alignment horizontal="center" vertical="top"/>
      <protection locked="0"/>
    </xf>
    <xf numFmtId="0" fontId="8" fillId="0" borderId="0" xfId="16"/>
    <xf numFmtId="0" fontId="3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4" fontId="2" fillId="0" borderId="0" xfId="3" applyNumberFormat="1" applyFont="1" applyAlignment="1" applyProtection="1">
      <alignment horizontal="center" vertical="top"/>
      <protection locked="0"/>
    </xf>
    <xf numFmtId="0" fontId="8" fillId="0" borderId="0" xfId="16"/>
    <xf numFmtId="0" fontId="3" fillId="0" borderId="0" xfId="3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4" fontId="2" fillId="0" borderId="0" xfId="3" applyNumberFormat="1" applyFont="1" applyAlignment="1" applyProtection="1">
      <alignment horizontal="center" vertical="top"/>
      <protection locked="0"/>
    </xf>
    <xf numFmtId="0" fontId="8" fillId="0" borderId="0" xfId="16"/>
    <xf numFmtId="4" fontId="3" fillId="0" borderId="0" xfId="3" applyNumberFormat="1" applyFont="1" applyAlignment="1" applyProtection="1">
      <alignment horizontal="center" vertical="top"/>
      <protection locked="0"/>
    </xf>
    <xf numFmtId="4" fontId="2" fillId="0" borderId="0" xfId="3" applyNumberFormat="1" applyFont="1" applyAlignment="1" applyProtection="1">
      <alignment horizontal="center" vertical="top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4" fontId="2" fillId="0" borderId="0" xfId="3" applyNumberFormat="1" applyFont="1" applyAlignment="1" applyProtection="1">
      <alignment horizontal="center" vertical="top"/>
      <protection locked="0"/>
    </xf>
    <xf numFmtId="0" fontId="8" fillId="0" borderId="0" xfId="16"/>
    <xf numFmtId="0" fontId="4" fillId="0" borderId="0" xfId="3" applyFont="1" applyAlignment="1" applyProtection="1">
      <alignment horizontal="left" vertical="top" inden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4" fontId="2" fillId="0" borderId="0" xfId="3" applyNumberFormat="1" applyFont="1" applyAlignment="1" applyProtection="1">
      <alignment horizontal="center"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2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0" borderId="0" xfId="3" applyFont="1" applyAlignment="1" applyProtection="1">
      <alignment horizontal="left" vertical="top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9">
    <cellStyle name="Euro" xfId="17"/>
    <cellStyle name="Hipervínculo" xfId="11" builtinId="8"/>
    <cellStyle name="Millares 2" xfId="1"/>
    <cellStyle name="Millares 2 2" xfId="15"/>
    <cellStyle name="Millares 2 2 2" xfId="19"/>
    <cellStyle name="Millares 2 3" xfId="20"/>
    <cellStyle name="Millares 2 4" xfId="18"/>
    <cellStyle name="Millares 3" xfId="21"/>
    <cellStyle name="Moneda 2" xfId="22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4 2" xfId="24"/>
    <cellStyle name="Normal 4 3" xfId="23"/>
    <cellStyle name="Normal 5" xfId="5"/>
    <cellStyle name="Normal 5 2" xfId="26"/>
    <cellStyle name="Normal 5 3" xfId="25"/>
    <cellStyle name="Normal 56" xfId="6"/>
    <cellStyle name="Normal 6" xfId="27"/>
    <cellStyle name="Normal 6 2" xfId="28"/>
    <cellStyle name="Normal 7" xfId="1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6"/>
  <sheetViews>
    <sheetView zoomScaleNormal="100" zoomScaleSheetLayoutView="100" workbookViewId="0">
      <pane ySplit="4" topLeftCell="A17" activePane="bottomLeft" state="frozen"/>
      <selection activeCell="A14" sqref="A14:B14"/>
      <selection pane="bottomLeft" activeCell="F11" sqref="F1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7" t="s">
        <v>627</v>
      </c>
      <c r="B1" s="167"/>
      <c r="C1" s="19"/>
      <c r="D1" s="16" t="s">
        <v>613</v>
      </c>
      <c r="E1" s="17">
        <v>2021</v>
      </c>
    </row>
    <row r="2" spans="1:5" ht="18.95" customHeight="1" x14ac:dyDescent="0.2">
      <c r="A2" s="168" t="s">
        <v>612</v>
      </c>
      <c r="B2" s="168"/>
      <c r="C2" s="38"/>
      <c r="D2" s="16" t="s">
        <v>614</v>
      </c>
      <c r="E2" s="19" t="s">
        <v>616</v>
      </c>
    </row>
    <row r="3" spans="1:5" ht="18.95" customHeight="1" x14ac:dyDescent="0.2">
      <c r="A3" s="169" t="s">
        <v>628</v>
      </c>
      <c r="B3" s="169"/>
      <c r="C3" s="19"/>
      <c r="D3" s="16" t="s">
        <v>615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595</v>
      </c>
    </row>
    <row r="13" spans="1:5" x14ac:dyDescent="0.2">
      <c r="A13" s="47" t="s">
        <v>7</v>
      </c>
      <c r="B13" s="48" t="s">
        <v>596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597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580</v>
      </c>
      <c r="B23" s="105" t="s">
        <v>306</v>
      </c>
    </row>
    <row r="24" spans="1:2" x14ac:dyDescent="0.2">
      <c r="A24" s="104" t="s">
        <v>581</v>
      </c>
      <c r="B24" s="105" t="s">
        <v>582</v>
      </c>
    </row>
    <row r="25" spans="1:2" s="103" customFormat="1" x14ac:dyDescent="0.2">
      <c r="A25" s="104" t="s">
        <v>583</v>
      </c>
      <c r="B25" s="105" t="s">
        <v>343</v>
      </c>
    </row>
    <row r="26" spans="1:2" x14ac:dyDescent="0.2">
      <c r="A26" s="104" t="s">
        <v>584</v>
      </c>
      <c r="B26" s="105" t="s">
        <v>360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5" x14ac:dyDescent="0.2">
      <c r="A33" s="7"/>
      <c r="B33" s="9"/>
    </row>
    <row r="34" spans="1:5" x14ac:dyDescent="0.2">
      <c r="A34" s="47" t="s">
        <v>49</v>
      </c>
      <c r="B34" s="48" t="s">
        <v>44</v>
      </c>
    </row>
    <row r="35" spans="1:5" x14ac:dyDescent="0.2">
      <c r="A35" s="47" t="s">
        <v>50</v>
      </c>
      <c r="B35" s="48" t="s">
        <v>45</v>
      </c>
    </row>
    <row r="36" spans="1:5" x14ac:dyDescent="0.2">
      <c r="A36" s="7"/>
      <c r="B36" s="10"/>
    </row>
    <row r="37" spans="1:5" x14ac:dyDescent="0.2">
      <c r="A37" s="7"/>
      <c r="B37" s="8" t="s">
        <v>47</v>
      </c>
    </row>
    <row r="38" spans="1:5" x14ac:dyDescent="0.2">
      <c r="A38" s="7" t="s">
        <v>48</v>
      </c>
      <c r="B38" s="48" t="s">
        <v>32</v>
      </c>
    </row>
    <row r="39" spans="1:5" x14ac:dyDescent="0.2">
      <c r="A39" s="7"/>
      <c r="B39" s="48" t="s">
        <v>33</v>
      </c>
    </row>
    <row r="40" spans="1:5" ht="12" thickBot="1" x14ac:dyDescent="0.25">
      <c r="A40" s="11"/>
      <c r="B40" s="12"/>
    </row>
    <row r="41" spans="1:5" ht="12.75" x14ac:dyDescent="0.2">
      <c r="A41" s="139" t="s">
        <v>629</v>
      </c>
    </row>
    <row r="45" spans="1:5" x14ac:dyDescent="0.2">
      <c r="B45" s="146" t="s">
        <v>630</v>
      </c>
      <c r="C45" s="144"/>
      <c r="D45" s="144"/>
      <c r="E45" s="148" t="s">
        <v>631</v>
      </c>
    </row>
    <row r="46" spans="1:5" x14ac:dyDescent="0.2">
      <c r="B46" s="145" t="s">
        <v>632</v>
      </c>
      <c r="C46" s="144"/>
      <c r="D46" s="144"/>
      <c r="E46" s="147" t="s">
        <v>633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opLeftCell="A10" workbookViewId="0">
      <selection activeCell="A22" sqref="A22:C33"/>
    </sheetView>
  </sheetViews>
  <sheetFormatPr baseColWidth="10" defaultColWidth="11.42578125" defaultRowHeight="11.25" x14ac:dyDescent="0.2"/>
  <cols>
    <col min="1" max="1" width="3.28515625" style="41" customWidth="1"/>
    <col min="2" max="2" width="65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76" t="s">
        <v>627</v>
      </c>
      <c r="B1" s="177"/>
      <c r="C1" s="178"/>
    </row>
    <row r="2" spans="1:3" s="39" customFormat="1" ht="18" customHeight="1" x14ac:dyDescent="0.25">
      <c r="A2" s="179" t="s">
        <v>44</v>
      </c>
      <c r="B2" s="180"/>
      <c r="C2" s="181"/>
    </row>
    <row r="3" spans="1:3" s="39" customFormat="1" ht="18" customHeight="1" x14ac:dyDescent="0.25">
      <c r="A3" s="179" t="s">
        <v>628</v>
      </c>
      <c r="B3" s="180"/>
      <c r="C3" s="181"/>
    </row>
    <row r="4" spans="1:3" s="42" customFormat="1" ht="18" customHeight="1" x14ac:dyDescent="0.2">
      <c r="A4" s="182" t="s">
        <v>623</v>
      </c>
      <c r="B4" s="183"/>
      <c r="C4" s="184"/>
    </row>
    <row r="5" spans="1:3" s="40" customFormat="1" x14ac:dyDescent="0.2">
      <c r="A5" s="60" t="s">
        <v>528</v>
      </c>
      <c r="B5" s="60"/>
      <c r="C5" s="61">
        <v>171780391.86000001</v>
      </c>
    </row>
    <row r="6" spans="1:3" x14ac:dyDescent="0.2">
      <c r="A6" s="62"/>
      <c r="B6" s="63"/>
      <c r="C6" s="64"/>
    </row>
    <row r="7" spans="1:3" x14ac:dyDescent="0.2">
      <c r="A7" s="73" t="s">
        <v>529</v>
      </c>
      <c r="B7" s="73"/>
      <c r="C7" s="65">
        <f>SUM(C8:C13)</f>
        <v>0</v>
      </c>
    </row>
    <row r="8" spans="1:3" x14ac:dyDescent="0.2">
      <c r="A8" s="82" t="s">
        <v>530</v>
      </c>
      <c r="B8" s="81" t="s">
        <v>344</v>
      </c>
      <c r="C8" s="66">
        <v>0</v>
      </c>
    </row>
    <row r="9" spans="1:3" x14ac:dyDescent="0.2">
      <c r="A9" s="67" t="s">
        <v>531</v>
      </c>
      <c r="B9" s="68" t="s">
        <v>540</v>
      </c>
      <c r="C9" s="66">
        <v>0</v>
      </c>
    </row>
    <row r="10" spans="1:3" x14ac:dyDescent="0.2">
      <c r="A10" s="67" t="s">
        <v>532</v>
      </c>
      <c r="B10" s="68" t="s">
        <v>352</v>
      </c>
      <c r="C10" s="66">
        <v>0</v>
      </c>
    </row>
    <row r="11" spans="1:3" x14ac:dyDescent="0.2">
      <c r="A11" s="67" t="s">
        <v>533</v>
      </c>
      <c r="B11" s="68" t="s">
        <v>353</v>
      </c>
      <c r="C11" s="66">
        <v>0</v>
      </c>
    </row>
    <row r="12" spans="1:3" x14ac:dyDescent="0.2">
      <c r="A12" s="67" t="s">
        <v>534</v>
      </c>
      <c r="B12" s="68" t="s">
        <v>354</v>
      </c>
      <c r="C12" s="66">
        <v>0</v>
      </c>
    </row>
    <row r="13" spans="1:3" x14ac:dyDescent="0.2">
      <c r="A13" s="69" t="s">
        <v>535</v>
      </c>
      <c r="B13" s="70" t="s">
        <v>536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1000000</v>
      </c>
    </row>
    <row r="16" spans="1:3" x14ac:dyDescent="0.2">
      <c r="A16" s="74">
        <v>3.1</v>
      </c>
      <c r="B16" s="68" t="s">
        <v>539</v>
      </c>
      <c r="C16" s="66">
        <v>0</v>
      </c>
    </row>
    <row r="17" spans="1:4" x14ac:dyDescent="0.2">
      <c r="A17" s="75">
        <v>3.2</v>
      </c>
      <c r="B17" s="68" t="s">
        <v>537</v>
      </c>
      <c r="C17" s="66">
        <v>1000000</v>
      </c>
    </row>
    <row r="18" spans="1:4" x14ac:dyDescent="0.2">
      <c r="A18" s="75">
        <v>3.3</v>
      </c>
      <c r="B18" s="70" t="s">
        <v>538</v>
      </c>
      <c r="C18" s="76">
        <v>0</v>
      </c>
    </row>
    <row r="19" spans="1:4" x14ac:dyDescent="0.2">
      <c r="A19" s="62"/>
      <c r="B19" s="77"/>
      <c r="C19" s="78"/>
    </row>
    <row r="20" spans="1:4" x14ac:dyDescent="0.2">
      <c r="A20" s="79" t="s">
        <v>83</v>
      </c>
      <c r="B20" s="79"/>
      <c r="C20" s="61">
        <f>C5+C7-C15</f>
        <v>170780391.86000001</v>
      </c>
    </row>
    <row r="22" spans="1:4" x14ac:dyDescent="0.2">
      <c r="A22" s="143" t="s">
        <v>635</v>
      </c>
      <c r="B22" s="142"/>
      <c r="C22" s="142"/>
      <c r="D22" s="142"/>
    </row>
    <row r="23" spans="1:4" x14ac:dyDescent="0.2">
      <c r="A23" s="41" t="s">
        <v>634</v>
      </c>
    </row>
    <row r="28" spans="1:4" ht="15.75" customHeight="1" x14ac:dyDescent="0.2">
      <c r="A28" s="185" t="s">
        <v>630</v>
      </c>
      <c r="B28" s="185"/>
      <c r="C28" s="162"/>
      <c r="D28" s="162"/>
    </row>
    <row r="29" spans="1:4" x14ac:dyDescent="0.2">
      <c r="A29" s="175" t="s">
        <v>632</v>
      </c>
      <c r="B29" s="175"/>
      <c r="C29" s="161"/>
      <c r="D29" s="161"/>
    </row>
    <row r="32" spans="1:4" x14ac:dyDescent="0.2">
      <c r="B32" s="162" t="s">
        <v>631</v>
      </c>
    </row>
    <row r="33" spans="2:2" x14ac:dyDescent="0.2">
      <c r="B33" s="161" t="s">
        <v>633</v>
      </c>
    </row>
  </sheetData>
  <mergeCells count="6">
    <mergeCell ref="A29:B29"/>
    <mergeCell ref="A1:C1"/>
    <mergeCell ref="A2:C2"/>
    <mergeCell ref="A3:C3"/>
    <mergeCell ref="A4:C4"/>
    <mergeCell ref="A28:B28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topLeftCell="A34" workbookViewId="0">
      <selection activeCell="E55" sqref="E55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86" t="s">
        <v>627</v>
      </c>
      <c r="B1" s="187"/>
      <c r="C1" s="188"/>
    </row>
    <row r="2" spans="1:3" s="43" customFormat="1" ht="18.95" customHeight="1" x14ac:dyDescent="0.25">
      <c r="A2" s="189" t="s">
        <v>45</v>
      </c>
      <c r="B2" s="190"/>
      <c r="C2" s="191"/>
    </row>
    <row r="3" spans="1:3" s="43" customFormat="1" ht="18.95" customHeight="1" x14ac:dyDescent="0.25">
      <c r="A3" s="189" t="s">
        <v>628</v>
      </c>
      <c r="B3" s="190"/>
      <c r="C3" s="191"/>
    </row>
    <row r="4" spans="1:3" s="44" customFormat="1" x14ac:dyDescent="0.2">
      <c r="A4" s="182" t="s">
        <v>623</v>
      </c>
      <c r="B4" s="183"/>
      <c r="C4" s="184"/>
    </row>
    <row r="5" spans="1:3" x14ac:dyDescent="0.2">
      <c r="A5" s="91" t="s">
        <v>541</v>
      </c>
      <c r="B5" s="60"/>
      <c r="C5" s="84">
        <v>176192424.55000001</v>
      </c>
    </row>
    <row r="6" spans="1:3" x14ac:dyDescent="0.2">
      <c r="A6" s="85"/>
      <c r="B6" s="63"/>
      <c r="C6" s="86"/>
    </row>
    <row r="7" spans="1:3" x14ac:dyDescent="0.2">
      <c r="A7" s="73" t="s">
        <v>542</v>
      </c>
      <c r="B7" s="87"/>
      <c r="C7" s="65">
        <f>SUM(C8:C28)</f>
        <v>69991056.939999998</v>
      </c>
    </row>
    <row r="8" spans="1:3" x14ac:dyDescent="0.2">
      <c r="A8" s="138">
        <v>2.1</v>
      </c>
      <c r="B8" s="92" t="s">
        <v>372</v>
      </c>
      <c r="C8" s="93">
        <v>0</v>
      </c>
    </row>
    <row r="9" spans="1:3" x14ac:dyDescent="0.2">
      <c r="A9" s="138">
        <v>2.2000000000000002</v>
      </c>
      <c r="B9" s="92" t="s">
        <v>369</v>
      </c>
      <c r="C9" s="93">
        <v>0</v>
      </c>
    </row>
    <row r="10" spans="1:3" x14ac:dyDescent="0.2">
      <c r="A10" s="100">
        <v>2.2999999999999998</v>
      </c>
      <c r="B10" s="83" t="s">
        <v>239</v>
      </c>
      <c r="C10" s="93">
        <v>225455.89</v>
      </c>
    </row>
    <row r="11" spans="1:3" x14ac:dyDescent="0.2">
      <c r="A11" s="100">
        <v>2.4</v>
      </c>
      <c r="B11" s="83" t="s">
        <v>240</v>
      </c>
      <c r="C11" s="93">
        <v>5950</v>
      </c>
    </row>
    <row r="12" spans="1:3" x14ac:dyDescent="0.2">
      <c r="A12" s="100">
        <v>2.5</v>
      </c>
      <c r="B12" s="83" t="s">
        <v>241</v>
      </c>
      <c r="C12" s="93">
        <v>975000</v>
      </c>
    </row>
    <row r="13" spans="1:3" x14ac:dyDescent="0.2">
      <c r="A13" s="100">
        <v>2.6</v>
      </c>
      <c r="B13" s="83" t="s">
        <v>242</v>
      </c>
      <c r="C13" s="93">
        <v>0</v>
      </c>
    </row>
    <row r="14" spans="1:3" x14ac:dyDescent="0.2">
      <c r="A14" s="100">
        <v>2.7</v>
      </c>
      <c r="B14" s="83" t="s">
        <v>243</v>
      </c>
      <c r="C14" s="93">
        <v>0</v>
      </c>
    </row>
    <row r="15" spans="1:3" x14ac:dyDescent="0.2">
      <c r="A15" s="100">
        <v>2.8</v>
      </c>
      <c r="B15" s="83" t="s">
        <v>244</v>
      </c>
      <c r="C15" s="93">
        <v>914288.88</v>
      </c>
    </row>
    <row r="16" spans="1:3" x14ac:dyDescent="0.2">
      <c r="A16" s="100">
        <v>2.9</v>
      </c>
      <c r="B16" s="83" t="s">
        <v>246</v>
      </c>
      <c r="C16" s="93">
        <v>0</v>
      </c>
    </row>
    <row r="17" spans="1:3" x14ac:dyDescent="0.2">
      <c r="A17" s="100" t="s">
        <v>543</v>
      </c>
      <c r="B17" s="83" t="s">
        <v>544</v>
      </c>
      <c r="C17" s="93">
        <v>0</v>
      </c>
    </row>
    <row r="18" spans="1:3" x14ac:dyDescent="0.2">
      <c r="A18" s="100" t="s">
        <v>573</v>
      </c>
      <c r="B18" s="83" t="s">
        <v>248</v>
      </c>
      <c r="C18" s="93">
        <v>0</v>
      </c>
    </row>
    <row r="19" spans="1:3" x14ac:dyDescent="0.2">
      <c r="A19" s="100" t="s">
        <v>574</v>
      </c>
      <c r="B19" s="83" t="s">
        <v>545</v>
      </c>
      <c r="C19" s="93">
        <v>67870362.170000002</v>
      </c>
    </row>
    <row r="20" spans="1:3" x14ac:dyDescent="0.2">
      <c r="A20" s="100" t="s">
        <v>575</v>
      </c>
      <c r="B20" s="83" t="s">
        <v>546</v>
      </c>
      <c r="C20" s="93">
        <v>0</v>
      </c>
    </row>
    <row r="21" spans="1:3" x14ac:dyDescent="0.2">
      <c r="A21" s="100" t="s">
        <v>576</v>
      </c>
      <c r="B21" s="83" t="s">
        <v>547</v>
      </c>
      <c r="C21" s="93">
        <v>0</v>
      </c>
    </row>
    <row r="22" spans="1:3" x14ac:dyDescent="0.2">
      <c r="A22" s="100" t="s">
        <v>548</v>
      </c>
      <c r="B22" s="83" t="s">
        <v>549</v>
      </c>
      <c r="C22" s="93">
        <v>0</v>
      </c>
    </row>
    <row r="23" spans="1:3" x14ac:dyDescent="0.2">
      <c r="A23" s="100" t="s">
        <v>550</v>
      </c>
      <c r="B23" s="83" t="s">
        <v>551</v>
      </c>
      <c r="C23" s="93">
        <v>0</v>
      </c>
    </row>
    <row r="24" spans="1:3" x14ac:dyDescent="0.2">
      <c r="A24" s="100" t="s">
        <v>552</v>
      </c>
      <c r="B24" s="83" t="s">
        <v>553</v>
      </c>
      <c r="C24" s="93">
        <v>0</v>
      </c>
    </row>
    <row r="25" spans="1:3" x14ac:dyDescent="0.2">
      <c r="A25" s="100" t="s">
        <v>554</v>
      </c>
      <c r="B25" s="83" t="s">
        <v>555</v>
      </c>
      <c r="C25" s="93">
        <v>0</v>
      </c>
    </row>
    <row r="26" spans="1:3" x14ac:dyDescent="0.2">
      <c r="A26" s="100" t="s">
        <v>556</v>
      </c>
      <c r="B26" s="83" t="s">
        <v>557</v>
      </c>
      <c r="C26" s="93">
        <v>0</v>
      </c>
    </row>
    <row r="27" spans="1:3" x14ac:dyDescent="0.2">
      <c r="A27" s="100" t="s">
        <v>558</v>
      </c>
      <c r="B27" s="83" t="s">
        <v>559</v>
      </c>
      <c r="C27" s="93">
        <v>0</v>
      </c>
    </row>
    <row r="28" spans="1:3" x14ac:dyDescent="0.2">
      <c r="A28" s="100" t="s">
        <v>560</v>
      </c>
      <c r="B28" s="92" t="s">
        <v>561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562</v>
      </c>
      <c r="B30" s="97"/>
      <c r="C30" s="98">
        <f>SUM(C31:C37)</f>
        <v>63701258.770000003</v>
      </c>
    </row>
    <row r="31" spans="1:3" x14ac:dyDescent="0.2">
      <c r="A31" s="100" t="s">
        <v>563</v>
      </c>
      <c r="B31" s="83" t="s">
        <v>441</v>
      </c>
      <c r="C31" s="93">
        <v>2224916.4900000002</v>
      </c>
    </row>
    <row r="32" spans="1:3" x14ac:dyDescent="0.2">
      <c r="A32" s="100" t="s">
        <v>564</v>
      </c>
      <c r="B32" s="83" t="s">
        <v>81</v>
      </c>
      <c r="C32" s="93">
        <v>0</v>
      </c>
    </row>
    <row r="33" spans="1:3" x14ac:dyDescent="0.2">
      <c r="A33" s="100" t="s">
        <v>565</v>
      </c>
      <c r="B33" s="83" t="s">
        <v>451</v>
      </c>
      <c r="C33" s="93">
        <v>0</v>
      </c>
    </row>
    <row r="34" spans="1:3" x14ac:dyDescent="0.2">
      <c r="A34" s="100" t="s">
        <v>566</v>
      </c>
      <c r="B34" s="83" t="s">
        <v>567</v>
      </c>
      <c r="C34" s="93">
        <v>0</v>
      </c>
    </row>
    <row r="35" spans="1:3" x14ac:dyDescent="0.2">
      <c r="A35" s="100" t="s">
        <v>568</v>
      </c>
      <c r="B35" s="83" t="s">
        <v>569</v>
      </c>
      <c r="C35" s="93">
        <v>0</v>
      </c>
    </row>
    <row r="36" spans="1:3" x14ac:dyDescent="0.2">
      <c r="A36" s="100" t="s">
        <v>570</v>
      </c>
      <c r="B36" s="83" t="s">
        <v>459</v>
      </c>
      <c r="C36" s="93">
        <v>0</v>
      </c>
    </row>
    <row r="37" spans="1:3" x14ac:dyDescent="0.2">
      <c r="A37" s="100" t="s">
        <v>571</v>
      </c>
      <c r="B37" s="92" t="s">
        <v>572</v>
      </c>
      <c r="C37" s="99">
        <v>61476342.280000001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169902626.38000003</v>
      </c>
    </row>
    <row r="42" spans="1:3" x14ac:dyDescent="0.2">
      <c r="A42" s="143" t="s">
        <v>635</v>
      </c>
      <c r="B42" s="142"/>
      <c r="C42" s="142"/>
    </row>
    <row r="43" spans="1:3" x14ac:dyDescent="0.2">
      <c r="A43" s="41" t="s">
        <v>634</v>
      </c>
    </row>
    <row r="48" spans="1:3" x14ac:dyDescent="0.2">
      <c r="A48" s="185" t="s">
        <v>630</v>
      </c>
      <c r="B48" s="185"/>
      <c r="C48" s="162"/>
    </row>
    <row r="49" spans="1:3" x14ac:dyDescent="0.2">
      <c r="A49" s="175" t="s">
        <v>632</v>
      </c>
      <c r="B49" s="175"/>
      <c r="C49" s="161"/>
    </row>
    <row r="52" spans="1:3" x14ac:dyDescent="0.2">
      <c r="B52" s="162"/>
      <c r="C52" s="162" t="s">
        <v>631</v>
      </c>
    </row>
    <row r="53" spans="1:3" x14ac:dyDescent="0.2">
      <c r="B53" s="161"/>
      <c r="C53" s="161" t="s">
        <v>633</v>
      </c>
    </row>
  </sheetData>
  <mergeCells count="6">
    <mergeCell ref="A49:B49"/>
    <mergeCell ref="A1:C1"/>
    <mergeCell ref="A2:C2"/>
    <mergeCell ref="A3:C3"/>
    <mergeCell ref="A4:C4"/>
    <mergeCell ref="A48:B4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E53" sqref="E53"/>
    </sheetView>
  </sheetViews>
  <sheetFormatPr baseColWidth="10" defaultColWidth="9.140625" defaultRowHeight="11.25" x14ac:dyDescent="0.2"/>
  <cols>
    <col min="1" max="1" width="8.28515625" style="31" customWidth="1"/>
    <col min="2" max="2" width="67.42578125" style="31" customWidth="1"/>
    <col min="3" max="3" width="11.42578125" style="31" customWidth="1"/>
    <col min="4" max="4" width="16.42578125" style="31" customWidth="1"/>
    <col min="5" max="5" width="16.5703125" style="31" customWidth="1"/>
    <col min="6" max="6" width="13" style="31" customWidth="1"/>
    <col min="7" max="7" width="16.5703125" style="31" customWidth="1"/>
    <col min="8" max="8" width="12.7109375" style="31" customWidth="1"/>
    <col min="9" max="9" width="10.7109375" style="31" customWidth="1"/>
    <col min="10" max="10" width="20.28515625" style="31" customWidth="1"/>
    <col min="11" max="16384" width="9.140625" style="31"/>
  </cols>
  <sheetData>
    <row r="1" spans="1:10" ht="18.95" customHeight="1" x14ac:dyDescent="0.2">
      <c r="A1" s="172" t="s">
        <v>627</v>
      </c>
      <c r="B1" s="192"/>
      <c r="C1" s="192"/>
      <c r="D1" s="192"/>
      <c r="E1" s="192"/>
      <c r="F1" s="192"/>
      <c r="G1" s="29" t="s">
        <v>613</v>
      </c>
      <c r="H1" s="30">
        <v>2021</v>
      </c>
    </row>
    <row r="2" spans="1:10" ht="18.95" customHeight="1" x14ac:dyDescent="0.2">
      <c r="A2" s="172" t="s">
        <v>624</v>
      </c>
      <c r="B2" s="192"/>
      <c r="C2" s="192"/>
      <c r="D2" s="192"/>
      <c r="E2" s="192"/>
      <c r="F2" s="192"/>
      <c r="G2" s="16" t="s">
        <v>618</v>
      </c>
      <c r="H2" s="30" t="str">
        <f>'Notas a los Edos Financieros'!E2</f>
        <v>TRIMESTRAL</v>
      </c>
    </row>
    <row r="3" spans="1:10" ht="18.95" customHeight="1" x14ac:dyDescent="0.2">
      <c r="A3" s="193" t="s">
        <v>628</v>
      </c>
      <c r="B3" s="194"/>
      <c r="C3" s="194"/>
      <c r="D3" s="194"/>
      <c r="E3" s="194"/>
      <c r="F3" s="194"/>
      <c r="G3" s="16" t="s">
        <v>619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493</v>
      </c>
      <c r="C7" s="34" t="s">
        <v>181</v>
      </c>
      <c r="D7" s="34" t="s">
        <v>494</v>
      </c>
      <c r="E7" s="34" t="s">
        <v>495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625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626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1" spans="1:6" ht="12.75" x14ac:dyDescent="0.2">
      <c r="A51" s="164" t="s">
        <v>629</v>
      </c>
      <c r="B51" s="163"/>
      <c r="C51" s="163"/>
      <c r="D51" s="163"/>
    </row>
    <row r="53" spans="1:6" x14ac:dyDescent="0.2">
      <c r="B53" s="173"/>
      <c r="C53" s="173"/>
      <c r="D53" s="163"/>
      <c r="E53" s="166"/>
    </row>
    <row r="54" spans="1:6" x14ac:dyDescent="0.2">
      <c r="B54" s="173" t="s">
        <v>630</v>
      </c>
      <c r="C54" s="173"/>
      <c r="D54" s="163"/>
      <c r="E54" s="166" t="s">
        <v>631</v>
      </c>
    </row>
    <row r="55" spans="1:6" x14ac:dyDescent="0.2">
      <c r="B55" s="174" t="s">
        <v>632</v>
      </c>
      <c r="C55" s="174"/>
      <c r="D55" s="163"/>
      <c r="E55" s="165" t="s">
        <v>633</v>
      </c>
    </row>
    <row r="57" spans="1:6" x14ac:dyDescent="0.2">
      <c r="A57" s="173"/>
      <c r="B57" s="173"/>
      <c r="C57" s="163"/>
      <c r="D57" s="166"/>
    </row>
    <row r="58" spans="1:6" x14ac:dyDescent="0.2">
      <c r="A58" s="174"/>
      <c r="B58" s="174"/>
      <c r="C58" s="163"/>
      <c r="D58" s="165"/>
    </row>
  </sheetData>
  <sheetProtection formatCells="0" formatColumns="0" formatRows="0" insertColumns="0" insertRows="0" insertHyperlinks="0" deleteColumns="0" deleteRows="0" sort="0" autoFilter="0" pivotTables="0"/>
  <mergeCells count="8">
    <mergeCell ref="A1:F1"/>
    <mergeCell ref="A2:F2"/>
    <mergeCell ref="A3:F3"/>
    <mergeCell ref="A57:B57"/>
    <mergeCell ref="A58:B58"/>
    <mergeCell ref="B53:C53"/>
    <mergeCell ref="B54:C54"/>
    <mergeCell ref="B55:C55"/>
  </mergeCells>
  <pageMargins left="0.51181102362204722" right="0.51181102362204722" top="0.74803149606299213" bottom="0.74803149606299213" header="0.31496062992125984" footer="0.31496062992125984"/>
  <pageSetup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95" t="s">
        <v>35</v>
      </c>
      <c r="B5" s="195"/>
      <c r="C5" s="195"/>
      <c r="D5" s="195"/>
      <c r="E5" s="195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604</v>
      </c>
      <c r="B10" s="196" t="s">
        <v>37</v>
      </c>
      <c r="C10" s="196"/>
      <c r="D10" s="196"/>
      <c r="E10" s="196"/>
    </row>
    <row r="11" spans="1:8" s="129" customFormat="1" ht="12.95" customHeight="1" x14ac:dyDescent="0.2">
      <c r="A11" s="133" t="s">
        <v>605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606</v>
      </c>
      <c r="B12" s="196" t="s">
        <v>39</v>
      </c>
      <c r="C12" s="196"/>
      <c r="D12" s="196"/>
      <c r="E12" s="196"/>
    </row>
    <row r="13" spans="1:8" s="129" customFormat="1" ht="26.1" customHeight="1" x14ac:dyDescent="0.2">
      <c r="A13" s="133" t="s">
        <v>607</v>
      </c>
      <c r="B13" s="196" t="s">
        <v>40</v>
      </c>
      <c r="C13" s="196"/>
      <c r="D13" s="196"/>
      <c r="E13" s="196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608</v>
      </c>
      <c r="B15" s="134" t="s">
        <v>41</v>
      </c>
    </row>
    <row r="16" spans="1:8" s="129" customFormat="1" ht="12.95" customHeight="1" x14ac:dyDescent="0.2">
      <c r="A16" s="133" t="s">
        <v>609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610</v>
      </c>
    </row>
    <row r="20" spans="1:4" s="129" customFormat="1" ht="12.95" customHeight="1" x14ac:dyDescent="0.2">
      <c r="A20" s="137" t="s">
        <v>611</v>
      </c>
    </row>
    <row r="21" spans="1:4" s="129" customFormat="1" x14ac:dyDescent="0.2">
      <c r="A21" s="130"/>
    </row>
    <row r="22" spans="1:4" s="129" customFormat="1" x14ac:dyDescent="0.2">
      <c r="A22" s="130" t="s">
        <v>523</v>
      </c>
      <c r="B22" s="130"/>
      <c r="C22" s="130"/>
      <c r="D22" s="130"/>
    </row>
    <row r="23" spans="1:4" s="129" customFormat="1" x14ac:dyDescent="0.2">
      <c r="A23" s="130" t="s">
        <v>524</v>
      </c>
      <c r="B23" s="130"/>
      <c r="C23" s="130"/>
      <c r="D23" s="130"/>
    </row>
    <row r="24" spans="1:4" s="129" customFormat="1" x14ac:dyDescent="0.2">
      <c r="A24" s="130" t="s">
        <v>525</v>
      </c>
      <c r="B24" s="130"/>
      <c r="C24" s="130"/>
      <c r="D24" s="130"/>
    </row>
    <row r="25" spans="1:4" s="129" customFormat="1" x14ac:dyDescent="0.2">
      <c r="A25" s="130" t="s">
        <v>526</v>
      </c>
      <c r="B25" s="130"/>
      <c r="C25" s="130"/>
      <c r="D25" s="130"/>
    </row>
    <row r="26" spans="1:4" s="129" customFormat="1" x14ac:dyDescent="0.2">
      <c r="A26" s="130" t="s">
        <v>527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opLeftCell="A147" zoomScale="106" zoomScaleNormal="106" workbookViewId="0">
      <selection activeCell="A151" sqref="A151:F157"/>
    </sheetView>
  </sheetViews>
  <sheetFormatPr baseColWidth="10" defaultColWidth="9.140625" defaultRowHeight="11.25" x14ac:dyDescent="0.2"/>
  <cols>
    <col min="1" max="1" width="10" style="22" customWidth="1"/>
    <col min="2" max="2" width="60.7109375" style="22" customWidth="1"/>
    <col min="3" max="3" width="13.42578125" style="22" customWidth="1"/>
    <col min="4" max="4" width="14.85546875" style="22" customWidth="1"/>
    <col min="5" max="5" width="12.140625" style="22" customWidth="1"/>
    <col min="6" max="6" width="11.7109375" style="22" customWidth="1"/>
    <col min="7" max="7" width="12.5703125" style="22" customWidth="1"/>
    <col min="8" max="8" width="16.7109375" style="22" customWidth="1"/>
    <col min="9" max="9" width="16.42578125" style="22" customWidth="1"/>
    <col min="10" max="16384" width="9.140625" style="22"/>
  </cols>
  <sheetData>
    <row r="1" spans="1:8" s="18" customFormat="1" ht="18.95" customHeight="1" x14ac:dyDescent="0.25">
      <c r="A1" s="170" t="s">
        <v>627</v>
      </c>
      <c r="B1" s="171"/>
      <c r="C1" s="171"/>
      <c r="D1" s="171"/>
      <c r="E1" s="171"/>
      <c r="F1" s="171"/>
      <c r="G1" s="16" t="s">
        <v>613</v>
      </c>
      <c r="H1" s="27">
        <v>2021</v>
      </c>
    </row>
    <row r="2" spans="1:8" s="18" customFormat="1" ht="18.95" customHeight="1" x14ac:dyDescent="0.25">
      <c r="A2" s="170" t="s">
        <v>617</v>
      </c>
      <c r="B2" s="171"/>
      <c r="C2" s="171"/>
      <c r="D2" s="171"/>
      <c r="E2" s="171"/>
      <c r="F2" s="171"/>
      <c r="G2" s="16" t="s">
        <v>618</v>
      </c>
      <c r="H2" s="27" t="str">
        <f>'Notas a los Edos Financieros'!E2</f>
        <v>TRIMESTRAL</v>
      </c>
    </row>
    <row r="3" spans="1:8" s="18" customFormat="1" ht="18.95" customHeight="1" x14ac:dyDescent="0.25">
      <c r="A3" s="170" t="s">
        <v>628</v>
      </c>
      <c r="B3" s="171"/>
      <c r="C3" s="171"/>
      <c r="D3" s="171"/>
      <c r="E3" s="171"/>
      <c r="F3" s="171"/>
      <c r="G3" s="16" t="s">
        <v>619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801335.17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34557.47</v>
      </c>
      <c r="D15" s="26">
        <v>41643.72</v>
      </c>
      <c r="E15" s="26">
        <v>44633.26</v>
      </c>
      <c r="F15" s="26">
        <v>52433.29</v>
      </c>
      <c r="G15" s="26">
        <v>54411.7</v>
      </c>
    </row>
    <row r="16" spans="1:8" x14ac:dyDescent="0.2">
      <c r="A16" s="24">
        <v>1124</v>
      </c>
      <c r="B16" s="22" t="s">
        <v>203</v>
      </c>
      <c r="C16" s="26">
        <v>75575.759999999995</v>
      </c>
      <c r="D16" s="26">
        <v>75575.759999999995</v>
      </c>
      <c r="E16" s="26">
        <v>75575.759999999995</v>
      </c>
      <c r="F16" s="26">
        <v>75575.759999999995</v>
      </c>
      <c r="G16" s="26">
        <v>75575.759999999995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697018.61</v>
      </c>
      <c r="D20" s="26">
        <v>697018.61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15000</v>
      </c>
      <c r="D21" s="26">
        <v>15000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586</v>
      </c>
      <c r="C22" s="26">
        <v>30.48</v>
      </c>
      <c r="D22" s="26">
        <v>30.48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587</v>
      </c>
      <c r="C23" s="26">
        <v>10380103.039999999</v>
      </c>
      <c r="D23" s="26">
        <v>10380103.039999999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3459530.71</v>
      </c>
      <c r="D24" s="26">
        <v>3459530.71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3500</v>
      </c>
      <c r="D25" s="26">
        <v>3500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1732353.35</v>
      </c>
      <c r="D27" s="26">
        <v>1732353.35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588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/>
    </row>
    <row r="54" spans="1:9" x14ac:dyDescent="0.2">
      <c r="A54" s="24">
        <v>1230</v>
      </c>
      <c r="B54" s="22" t="s">
        <v>230</v>
      </c>
      <c r="C54" s="26">
        <f>SUM(C55:C61)</f>
        <v>42785413.890000001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231</v>
      </c>
      <c r="C55" s="26">
        <v>1470000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232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233</v>
      </c>
      <c r="C57" s="26">
        <v>5392972.71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234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235</v>
      </c>
      <c r="C59" s="26">
        <v>35922441.18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236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237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238</v>
      </c>
      <c r="C62" s="26">
        <f>SUM(C63:C70)</f>
        <v>37419385.260000005</v>
      </c>
      <c r="D62" s="26">
        <f t="shared" ref="D62:E62" si="0">SUM(D63:D70)</f>
        <v>2000636.7899999998</v>
      </c>
      <c r="E62" s="26">
        <f t="shared" si="0"/>
        <v>-7995344.0800000001</v>
      </c>
    </row>
    <row r="63" spans="1:9" x14ac:dyDescent="0.2">
      <c r="A63" s="24">
        <v>1241</v>
      </c>
      <c r="B63" s="22" t="s">
        <v>239</v>
      </c>
      <c r="C63" s="26">
        <v>5687941.9500000002</v>
      </c>
      <c r="D63" s="26">
        <v>241636.09</v>
      </c>
      <c r="E63" s="26">
        <v>-2114133.4900000002</v>
      </c>
    </row>
    <row r="64" spans="1:9" x14ac:dyDescent="0.2">
      <c r="A64" s="24">
        <v>1242</v>
      </c>
      <c r="B64" s="22" t="s">
        <v>240</v>
      </c>
      <c r="C64" s="26">
        <v>828653.54</v>
      </c>
      <c r="D64" s="26">
        <v>114435.55</v>
      </c>
      <c r="E64" s="26">
        <v>-420814.37</v>
      </c>
    </row>
    <row r="65" spans="1:9" x14ac:dyDescent="0.2">
      <c r="A65" s="24">
        <v>1243</v>
      </c>
      <c r="B65" s="22" t="s">
        <v>241</v>
      </c>
      <c r="C65" s="26">
        <v>975000</v>
      </c>
      <c r="D65" s="26">
        <v>130000</v>
      </c>
      <c r="E65" s="26">
        <v>-130000</v>
      </c>
    </row>
    <row r="66" spans="1:9" x14ac:dyDescent="0.2">
      <c r="A66" s="24">
        <v>1244</v>
      </c>
      <c r="B66" s="22" t="s">
        <v>242</v>
      </c>
      <c r="C66" s="26">
        <v>20040613.920000002</v>
      </c>
      <c r="D66" s="26">
        <v>1207756.49</v>
      </c>
      <c r="E66" s="26">
        <v>-4227521.3</v>
      </c>
    </row>
    <row r="67" spans="1:9" x14ac:dyDescent="0.2">
      <c r="A67" s="24">
        <v>1245</v>
      </c>
      <c r="B67" s="22" t="s">
        <v>243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244</v>
      </c>
      <c r="C68" s="26">
        <v>9578976.8499999996</v>
      </c>
      <c r="D68" s="26">
        <v>306808.65999999997</v>
      </c>
      <c r="E68" s="26">
        <v>-1102874.92</v>
      </c>
    </row>
    <row r="69" spans="1:9" x14ac:dyDescent="0.2">
      <c r="A69" s="24">
        <v>1247</v>
      </c>
      <c r="B69" s="22" t="s">
        <v>245</v>
      </c>
      <c r="C69" s="26">
        <v>302749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246</v>
      </c>
      <c r="C70" s="26">
        <v>5450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247</v>
      </c>
      <c r="F73" s="23" t="s">
        <v>157</v>
      </c>
      <c r="G73" s="23" t="s">
        <v>229</v>
      </c>
      <c r="H73" s="23" t="s">
        <v>166</v>
      </c>
      <c r="I73" s="23"/>
    </row>
    <row r="74" spans="1:9" x14ac:dyDescent="0.2">
      <c r="A74" s="24">
        <v>1250</v>
      </c>
      <c r="B74" s="22" t="s">
        <v>248</v>
      </c>
      <c r="C74" s="26">
        <f>SUM(C75:C79)</f>
        <v>881934</v>
      </c>
      <c r="D74" s="26">
        <f>SUM(D75:D79)</f>
        <v>49028.4</v>
      </c>
      <c r="E74" s="26">
        <f>SUM(E75:E79)</f>
        <v>264759.95</v>
      </c>
    </row>
    <row r="75" spans="1:9" x14ac:dyDescent="0.2">
      <c r="A75" s="24">
        <v>1251</v>
      </c>
      <c r="B75" s="22" t="s">
        <v>249</v>
      </c>
      <c r="C75" s="26">
        <v>330600</v>
      </c>
      <c r="D75" s="26">
        <v>33060</v>
      </c>
      <c r="E75" s="26">
        <v>143260.01</v>
      </c>
    </row>
    <row r="76" spans="1:9" x14ac:dyDescent="0.2">
      <c r="A76" s="24">
        <v>1252</v>
      </c>
      <c r="B76" s="22" t="s">
        <v>250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251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252</v>
      </c>
      <c r="C78" s="26">
        <v>551334</v>
      </c>
      <c r="D78" s="26">
        <v>15968.4</v>
      </c>
      <c r="E78" s="26">
        <v>121499.94</v>
      </c>
    </row>
    <row r="79" spans="1:9" x14ac:dyDescent="0.2">
      <c r="A79" s="24">
        <v>1259</v>
      </c>
      <c r="B79" s="22" t="s">
        <v>253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254</v>
      </c>
      <c r="C80" s="26">
        <f>SUM(C81:C86)</f>
        <v>566803.56000000006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255</v>
      </c>
      <c r="C81" s="26">
        <v>566803.56000000006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256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257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258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259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260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261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262</v>
      </c>
      <c r="C90" s="26">
        <f>SUM(C91:C92)</f>
        <v>0</v>
      </c>
    </row>
    <row r="91" spans="1:8" x14ac:dyDescent="0.2">
      <c r="A91" s="24">
        <v>1161</v>
      </c>
      <c r="B91" s="22" t="s">
        <v>263</v>
      </c>
      <c r="C91" s="26">
        <v>0</v>
      </c>
    </row>
    <row r="92" spans="1:8" x14ac:dyDescent="0.2">
      <c r="A92" s="24">
        <v>1162</v>
      </c>
      <c r="B92" s="22" t="s">
        <v>264</v>
      </c>
      <c r="C92" s="26">
        <v>0</v>
      </c>
    </row>
    <row r="94" spans="1:8" x14ac:dyDescent="0.2">
      <c r="A94" s="21" t="s">
        <v>589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598</v>
      </c>
      <c r="C96" s="26">
        <f>SUM(C97:C100)</f>
        <v>0</v>
      </c>
    </row>
    <row r="97" spans="1:8" x14ac:dyDescent="0.2">
      <c r="A97" s="24">
        <v>1191</v>
      </c>
      <c r="B97" s="22" t="s">
        <v>590</v>
      </c>
      <c r="C97" s="26">
        <v>0</v>
      </c>
    </row>
    <row r="98" spans="1:8" x14ac:dyDescent="0.2">
      <c r="A98" s="24">
        <v>1192</v>
      </c>
      <c r="B98" s="22" t="s">
        <v>591</v>
      </c>
      <c r="C98" s="26">
        <v>0</v>
      </c>
    </row>
    <row r="99" spans="1:8" x14ac:dyDescent="0.2">
      <c r="A99" s="24">
        <v>1193</v>
      </c>
      <c r="B99" s="22" t="s">
        <v>592</v>
      </c>
      <c r="C99" s="26">
        <v>0</v>
      </c>
    </row>
    <row r="100" spans="1:8" x14ac:dyDescent="0.2">
      <c r="A100" s="24">
        <v>1194</v>
      </c>
      <c r="B100" s="22" t="s">
        <v>593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265</v>
      </c>
      <c r="C103" s="26">
        <f>SUM(C104:C106)</f>
        <v>0</v>
      </c>
    </row>
    <row r="104" spans="1:8" x14ac:dyDescent="0.2">
      <c r="A104" s="24">
        <v>1291</v>
      </c>
      <c r="B104" s="22" t="s">
        <v>266</v>
      </c>
      <c r="C104" s="26">
        <v>0</v>
      </c>
    </row>
    <row r="105" spans="1:8" x14ac:dyDescent="0.2">
      <c r="A105" s="24">
        <v>1292</v>
      </c>
      <c r="B105" s="22" t="s">
        <v>267</v>
      </c>
      <c r="C105" s="26">
        <v>0</v>
      </c>
    </row>
    <row r="106" spans="1:8" x14ac:dyDescent="0.2">
      <c r="A106" s="24">
        <v>1293</v>
      </c>
      <c r="B106" s="22" t="s">
        <v>268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269</v>
      </c>
      <c r="H109" s="23" t="s">
        <v>270</v>
      </c>
    </row>
    <row r="110" spans="1:8" x14ac:dyDescent="0.2">
      <c r="A110" s="24">
        <v>2110</v>
      </c>
      <c r="B110" s="22" t="s">
        <v>271</v>
      </c>
      <c r="C110" s="26">
        <f>SUM(C111:C119)</f>
        <v>19874283.880000003</v>
      </c>
      <c r="D110" s="26">
        <f>SUM(D111:D119)</f>
        <v>19874283.880000003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272</v>
      </c>
      <c r="C111" s="26">
        <v>193976.58</v>
      </c>
      <c r="D111" s="26">
        <f>C111</f>
        <v>193976.58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273</v>
      </c>
      <c r="C112" s="26">
        <v>2269174.29</v>
      </c>
      <c r="D112" s="26">
        <f t="shared" ref="D112:D119" si="1">C112</f>
        <v>2269174.29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274</v>
      </c>
      <c r="C113" s="26">
        <v>7536453.4800000004</v>
      </c>
      <c r="D113" s="26">
        <f t="shared" si="1"/>
        <v>7536453.4800000004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275</v>
      </c>
      <c r="C114" s="26">
        <v>133890.01</v>
      </c>
      <c r="D114" s="26">
        <f t="shared" si="1"/>
        <v>133890.01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276</v>
      </c>
      <c r="C115" s="26">
        <v>108608.38</v>
      </c>
      <c r="D115" s="26">
        <f t="shared" si="1"/>
        <v>108608.38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277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278</v>
      </c>
      <c r="C117" s="26">
        <v>1005253.29</v>
      </c>
      <c r="D117" s="26">
        <f t="shared" si="1"/>
        <v>1005253.29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279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280</v>
      </c>
      <c r="C119" s="26">
        <v>8626927.8499999996</v>
      </c>
      <c r="D119" s="26">
        <f t="shared" si="1"/>
        <v>8626927.8499999996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281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282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283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284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285</v>
      </c>
      <c r="C127" s="26">
        <f>SUM(C128:C133)</f>
        <v>0</v>
      </c>
    </row>
    <row r="128" spans="1:8" x14ac:dyDescent="0.2">
      <c r="A128" s="24">
        <v>2161</v>
      </c>
      <c r="B128" s="22" t="s">
        <v>286</v>
      </c>
      <c r="C128" s="26">
        <v>0</v>
      </c>
    </row>
    <row r="129" spans="1:8" x14ac:dyDescent="0.2">
      <c r="A129" s="24">
        <v>2162</v>
      </c>
      <c r="B129" s="22" t="s">
        <v>287</v>
      </c>
      <c r="C129" s="26">
        <v>0</v>
      </c>
    </row>
    <row r="130" spans="1:8" x14ac:dyDescent="0.2">
      <c r="A130" s="24">
        <v>2163</v>
      </c>
      <c r="B130" s="22" t="s">
        <v>288</v>
      </c>
      <c r="C130" s="26">
        <v>0</v>
      </c>
    </row>
    <row r="131" spans="1:8" x14ac:dyDescent="0.2">
      <c r="A131" s="24">
        <v>2164</v>
      </c>
      <c r="B131" s="22" t="s">
        <v>289</v>
      </c>
      <c r="C131" s="26">
        <v>0</v>
      </c>
    </row>
    <row r="132" spans="1:8" x14ac:dyDescent="0.2">
      <c r="A132" s="24">
        <v>2165</v>
      </c>
      <c r="B132" s="22" t="s">
        <v>290</v>
      </c>
      <c r="C132" s="26">
        <v>0</v>
      </c>
    </row>
    <row r="133" spans="1:8" x14ac:dyDescent="0.2">
      <c r="A133" s="24">
        <v>2166</v>
      </c>
      <c r="B133" s="22" t="s">
        <v>291</v>
      </c>
      <c r="C133" s="26">
        <v>0</v>
      </c>
    </row>
    <row r="134" spans="1:8" x14ac:dyDescent="0.2">
      <c r="A134" s="24">
        <v>2250</v>
      </c>
      <c r="B134" s="22" t="s">
        <v>292</v>
      </c>
      <c r="C134" s="26">
        <f>SUM(C135:C140)</f>
        <v>0</v>
      </c>
    </row>
    <row r="135" spans="1:8" x14ac:dyDescent="0.2">
      <c r="A135" s="24">
        <v>2251</v>
      </c>
      <c r="B135" s="22" t="s">
        <v>293</v>
      </c>
      <c r="C135" s="26">
        <v>0</v>
      </c>
    </row>
    <row r="136" spans="1:8" x14ac:dyDescent="0.2">
      <c r="A136" s="24">
        <v>2252</v>
      </c>
      <c r="B136" s="22" t="s">
        <v>294</v>
      </c>
      <c r="C136" s="26">
        <v>0</v>
      </c>
    </row>
    <row r="137" spans="1:8" x14ac:dyDescent="0.2">
      <c r="A137" s="24">
        <v>2253</v>
      </c>
      <c r="B137" s="22" t="s">
        <v>295</v>
      </c>
      <c r="C137" s="26">
        <v>0</v>
      </c>
    </row>
    <row r="138" spans="1:8" x14ac:dyDescent="0.2">
      <c r="A138" s="24">
        <v>2254</v>
      </c>
      <c r="B138" s="22" t="s">
        <v>296</v>
      </c>
      <c r="C138" s="26">
        <v>0</v>
      </c>
    </row>
    <row r="139" spans="1:8" x14ac:dyDescent="0.2">
      <c r="A139" s="24">
        <v>2255</v>
      </c>
      <c r="B139" s="22" t="s">
        <v>297</v>
      </c>
      <c r="C139" s="26">
        <v>0</v>
      </c>
    </row>
    <row r="140" spans="1:8" x14ac:dyDescent="0.2">
      <c r="A140" s="24">
        <v>2256</v>
      </c>
      <c r="B140" s="22" t="s">
        <v>298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299</v>
      </c>
      <c r="C144" s="26">
        <v>1000000</v>
      </c>
    </row>
    <row r="145" spans="1:7" x14ac:dyDescent="0.2">
      <c r="A145" s="24">
        <v>2199</v>
      </c>
      <c r="B145" s="22" t="s">
        <v>300</v>
      </c>
      <c r="C145" s="26">
        <v>0</v>
      </c>
    </row>
    <row r="146" spans="1:7" x14ac:dyDescent="0.2">
      <c r="A146" s="24">
        <v>2240</v>
      </c>
      <c r="B146" s="22" t="s">
        <v>301</v>
      </c>
      <c r="C146" s="26">
        <f>SUM(C147:C149)</f>
        <v>0</v>
      </c>
    </row>
    <row r="147" spans="1:7" x14ac:dyDescent="0.2">
      <c r="A147" s="24">
        <v>2241</v>
      </c>
      <c r="B147" s="22" t="s">
        <v>302</v>
      </c>
      <c r="C147" s="26">
        <v>0</v>
      </c>
    </row>
    <row r="148" spans="1:7" x14ac:dyDescent="0.2">
      <c r="A148" s="24">
        <v>2242</v>
      </c>
      <c r="B148" s="22" t="s">
        <v>303</v>
      </c>
      <c r="C148" s="26">
        <v>0</v>
      </c>
    </row>
    <row r="149" spans="1:7" x14ac:dyDescent="0.2">
      <c r="A149" s="24">
        <v>2249</v>
      </c>
      <c r="B149" s="22" t="s">
        <v>304</v>
      </c>
      <c r="C149" s="26">
        <v>0</v>
      </c>
    </row>
    <row r="151" spans="1:7" ht="12" x14ac:dyDescent="0.2">
      <c r="A151" s="140" t="s">
        <v>629</v>
      </c>
      <c r="B151" s="141"/>
      <c r="C151" s="141"/>
      <c r="D151" s="141"/>
      <c r="E151" s="141"/>
      <c r="F151" s="141"/>
      <c r="G151" s="141"/>
    </row>
    <row r="155" spans="1:7" x14ac:dyDescent="0.2">
      <c r="B155" s="151" t="s">
        <v>630</v>
      </c>
      <c r="C155" s="149"/>
      <c r="D155" s="149"/>
      <c r="E155" s="153" t="s">
        <v>631</v>
      </c>
    </row>
    <row r="156" spans="1:7" x14ac:dyDescent="0.2">
      <c r="B156" s="150" t="s">
        <v>632</v>
      </c>
      <c r="C156" s="149"/>
      <c r="D156" s="149"/>
      <c r="E156" s="152" t="s">
        <v>633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599</v>
      </c>
    </row>
    <row r="10" spans="1:2" ht="15" customHeight="1" x14ac:dyDescent="0.2">
      <c r="A10" s="113"/>
      <c r="B10" s="112" t="s">
        <v>600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topLeftCell="A220" zoomScaleNormal="100" workbookViewId="0">
      <selection activeCell="F228" sqref="F228"/>
    </sheetView>
  </sheetViews>
  <sheetFormatPr baseColWidth="10" defaultColWidth="9.140625" defaultRowHeight="11.25" x14ac:dyDescent="0.2"/>
  <cols>
    <col min="1" max="1" width="6.85546875" style="22" customWidth="1"/>
    <col min="2" max="2" width="74.5703125" style="22" customWidth="1"/>
    <col min="3" max="3" width="13.28515625" style="22" customWidth="1"/>
    <col min="4" max="4" width="10.42578125" style="22" customWidth="1"/>
    <col min="5" max="5" width="12.140625" style="22" customWidth="1"/>
    <col min="6" max="16384" width="9.140625" style="22"/>
  </cols>
  <sheetData>
    <row r="1" spans="1:5" s="28" customFormat="1" ht="18.95" customHeight="1" x14ac:dyDescent="0.25">
      <c r="A1" s="168" t="s">
        <v>627</v>
      </c>
      <c r="B1" s="168"/>
      <c r="C1" s="168"/>
      <c r="D1" s="16" t="s">
        <v>613</v>
      </c>
      <c r="E1" s="27">
        <v>2021</v>
      </c>
    </row>
    <row r="2" spans="1:5" s="18" customFormat="1" ht="18.95" customHeight="1" x14ac:dyDescent="0.25">
      <c r="A2" s="168" t="s">
        <v>620</v>
      </c>
      <c r="B2" s="168"/>
      <c r="C2" s="168"/>
      <c r="D2" s="16" t="s">
        <v>618</v>
      </c>
      <c r="E2" s="27" t="str">
        <f>'Notas a los Edos Financieros'!E2</f>
        <v>TRIMESTRAL</v>
      </c>
    </row>
    <row r="3" spans="1:5" s="18" customFormat="1" ht="18.95" customHeight="1" x14ac:dyDescent="0.25">
      <c r="A3" s="168" t="s">
        <v>628</v>
      </c>
      <c r="B3" s="168"/>
      <c r="C3" s="168"/>
      <c r="D3" s="16" t="s">
        <v>619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578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305</v>
      </c>
      <c r="E7" s="50"/>
    </row>
    <row r="8" spans="1:5" x14ac:dyDescent="0.2">
      <c r="A8" s="52">
        <v>4100</v>
      </c>
      <c r="B8" s="53" t="s">
        <v>306</v>
      </c>
      <c r="C8" s="57">
        <f>SUM(C9+C19+C25+C28+C34+C37+C46)</f>
        <v>25447462.460000001</v>
      </c>
      <c r="D8" s="102"/>
      <c r="E8" s="51"/>
    </row>
    <row r="9" spans="1:5" x14ac:dyDescent="0.2">
      <c r="A9" s="52">
        <v>4110</v>
      </c>
      <c r="B9" s="53" t="s">
        <v>307</v>
      </c>
      <c r="C9" s="57">
        <f>SUM(C10:C18)</f>
        <v>7247817.0099999998</v>
      </c>
      <c r="D9" s="102"/>
      <c r="E9" s="51"/>
    </row>
    <row r="10" spans="1:5" x14ac:dyDescent="0.2">
      <c r="A10" s="52">
        <v>4111</v>
      </c>
      <c r="B10" s="53" t="s">
        <v>308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309</v>
      </c>
      <c r="C11" s="57">
        <v>6411727.2699999996</v>
      </c>
      <c r="D11" s="102"/>
      <c r="E11" s="51"/>
    </row>
    <row r="12" spans="1:5" x14ac:dyDescent="0.2">
      <c r="A12" s="52">
        <v>4113</v>
      </c>
      <c r="B12" s="53" t="s">
        <v>310</v>
      </c>
      <c r="C12" s="57">
        <v>341693.54</v>
      </c>
      <c r="D12" s="102"/>
      <c r="E12" s="51"/>
    </row>
    <row r="13" spans="1:5" x14ac:dyDescent="0.2">
      <c r="A13" s="52">
        <v>4114</v>
      </c>
      <c r="B13" s="53" t="s">
        <v>311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312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313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314</v>
      </c>
      <c r="C16" s="57">
        <v>494396.2</v>
      </c>
      <c r="D16" s="102"/>
      <c r="E16" s="51"/>
    </row>
    <row r="17" spans="1:5" ht="22.5" x14ac:dyDescent="0.2">
      <c r="A17" s="52">
        <v>4118</v>
      </c>
      <c r="B17" s="54" t="s">
        <v>496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315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316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317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497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318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319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320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321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322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498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323</v>
      </c>
      <c r="C28" s="57">
        <f>SUM(C29:C33)</f>
        <v>17732223.989999998</v>
      </c>
      <c r="D28" s="102"/>
      <c r="E28" s="51"/>
    </row>
    <row r="29" spans="1:5" x14ac:dyDescent="0.2">
      <c r="A29" s="52">
        <v>4141</v>
      </c>
      <c r="B29" s="53" t="s">
        <v>324</v>
      </c>
      <c r="C29" s="57">
        <v>784634.31</v>
      </c>
      <c r="D29" s="102"/>
      <c r="E29" s="51"/>
    </row>
    <row r="30" spans="1:5" x14ac:dyDescent="0.2">
      <c r="A30" s="52">
        <v>4143</v>
      </c>
      <c r="B30" s="53" t="s">
        <v>325</v>
      </c>
      <c r="C30" s="57">
        <v>16654839.890000001</v>
      </c>
      <c r="D30" s="102"/>
      <c r="E30" s="51"/>
    </row>
    <row r="31" spans="1:5" x14ac:dyDescent="0.2">
      <c r="A31" s="52">
        <v>4144</v>
      </c>
      <c r="B31" s="53" t="s">
        <v>326</v>
      </c>
      <c r="C31" s="57">
        <v>254957.29</v>
      </c>
      <c r="D31" s="102"/>
      <c r="E31" s="51"/>
    </row>
    <row r="32" spans="1:5" ht="22.5" x14ac:dyDescent="0.2">
      <c r="A32" s="52">
        <v>4145</v>
      </c>
      <c r="B32" s="54" t="s">
        <v>499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327</v>
      </c>
      <c r="C33" s="57">
        <v>37792.5</v>
      </c>
      <c r="D33" s="102"/>
      <c r="E33" s="51"/>
    </row>
    <row r="34" spans="1:5" x14ac:dyDescent="0.2">
      <c r="A34" s="52">
        <v>4150</v>
      </c>
      <c r="B34" s="53" t="s">
        <v>500</v>
      </c>
      <c r="C34" s="57">
        <f>SUM(C35:C36)</f>
        <v>113316.43</v>
      </c>
      <c r="D34" s="102"/>
      <c r="E34" s="51"/>
    </row>
    <row r="35" spans="1:5" x14ac:dyDescent="0.2">
      <c r="A35" s="52">
        <v>4151</v>
      </c>
      <c r="B35" s="53" t="s">
        <v>500</v>
      </c>
      <c r="C35" s="57">
        <v>113316.43</v>
      </c>
      <c r="D35" s="102"/>
      <c r="E35" s="51"/>
    </row>
    <row r="36" spans="1:5" ht="22.5" x14ac:dyDescent="0.2">
      <c r="A36" s="52">
        <v>4154</v>
      </c>
      <c r="B36" s="54" t="s">
        <v>501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502</v>
      </c>
      <c r="C37" s="57">
        <f>SUM(C38:C45)</f>
        <v>354105.03</v>
      </c>
      <c r="D37" s="102"/>
      <c r="E37" s="51"/>
    </row>
    <row r="38" spans="1:5" x14ac:dyDescent="0.2">
      <c r="A38" s="52">
        <v>4161</v>
      </c>
      <c r="B38" s="53" t="s">
        <v>328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329</v>
      </c>
      <c r="C39" s="57">
        <v>97428.479999999996</v>
      </c>
      <c r="D39" s="102"/>
      <c r="E39" s="51"/>
    </row>
    <row r="40" spans="1:5" x14ac:dyDescent="0.2">
      <c r="A40" s="52">
        <v>4163</v>
      </c>
      <c r="B40" s="53" t="s">
        <v>330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331</v>
      </c>
      <c r="C41" s="57">
        <v>48499.61</v>
      </c>
      <c r="D41" s="102"/>
      <c r="E41" s="51"/>
    </row>
    <row r="42" spans="1:5" x14ac:dyDescent="0.2">
      <c r="A42" s="52">
        <v>4165</v>
      </c>
      <c r="B42" s="53" t="s">
        <v>332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503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333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334</v>
      </c>
      <c r="C45" s="57">
        <v>208176.94</v>
      </c>
      <c r="D45" s="102"/>
      <c r="E45" s="51"/>
    </row>
    <row r="46" spans="1:5" x14ac:dyDescent="0.2">
      <c r="A46" s="52">
        <v>4170</v>
      </c>
      <c r="B46" s="53" t="s">
        <v>504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505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506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507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508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509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510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511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512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577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305</v>
      </c>
      <c r="E57" s="50"/>
    </row>
    <row r="58" spans="1:5" ht="33.75" x14ac:dyDescent="0.2">
      <c r="A58" s="52">
        <v>4200</v>
      </c>
      <c r="B58" s="54" t="s">
        <v>513</v>
      </c>
      <c r="C58" s="57">
        <f>+C59+C65</f>
        <v>145332929.39999998</v>
      </c>
      <c r="D58" s="102"/>
      <c r="E58" s="51"/>
    </row>
    <row r="59" spans="1:5" ht="22.5" x14ac:dyDescent="0.2">
      <c r="A59" s="52">
        <v>4210</v>
      </c>
      <c r="B59" s="54" t="s">
        <v>514</v>
      </c>
      <c r="C59" s="57">
        <f>SUM(C60:C64)</f>
        <v>145332929.39999998</v>
      </c>
      <c r="D59" s="102"/>
      <c r="E59" s="51"/>
    </row>
    <row r="60" spans="1:5" x14ac:dyDescent="0.2">
      <c r="A60" s="52">
        <v>4211</v>
      </c>
      <c r="B60" s="53" t="s">
        <v>335</v>
      </c>
      <c r="C60" s="57">
        <v>63480658.600000001</v>
      </c>
      <c r="D60" s="102"/>
      <c r="E60" s="51"/>
    </row>
    <row r="61" spans="1:5" x14ac:dyDescent="0.2">
      <c r="A61" s="52">
        <v>4212</v>
      </c>
      <c r="B61" s="53" t="s">
        <v>336</v>
      </c>
      <c r="C61" s="57">
        <v>44678442</v>
      </c>
      <c r="D61" s="102"/>
      <c r="E61" s="51"/>
    </row>
    <row r="62" spans="1:5" x14ac:dyDescent="0.2">
      <c r="A62" s="52">
        <v>4213</v>
      </c>
      <c r="B62" s="53" t="s">
        <v>337</v>
      </c>
      <c r="C62" s="57">
        <v>36156033.229999997</v>
      </c>
      <c r="D62" s="102"/>
      <c r="E62" s="51"/>
    </row>
    <row r="63" spans="1:5" x14ac:dyDescent="0.2">
      <c r="A63" s="52">
        <v>4214</v>
      </c>
      <c r="B63" s="53" t="s">
        <v>515</v>
      </c>
      <c r="C63" s="57">
        <v>1017795.57</v>
      </c>
      <c r="D63" s="102"/>
      <c r="E63" s="51"/>
    </row>
    <row r="64" spans="1:5" x14ac:dyDescent="0.2">
      <c r="A64" s="52">
        <v>4215</v>
      </c>
      <c r="B64" s="53" t="s">
        <v>516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338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339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340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342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517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585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343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344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518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345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346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347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348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349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350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351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352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352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353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353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354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355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519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356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357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358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520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354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579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359</v>
      </c>
      <c r="E98" s="50" t="s">
        <v>208</v>
      </c>
    </row>
    <row r="99" spans="1:5" x14ac:dyDescent="0.2">
      <c r="A99" s="56">
        <v>5000</v>
      </c>
      <c r="B99" s="53" t="s">
        <v>360</v>
      </c>
      <c r="C99" s="57">
        <f>C100+C128+C161+C171+C186+C219</f>
        <v>169902625.82999998</v>
      </c>
      <c r="D99" s="59">
        <v>1</v>
      </c>
      <c r="E99" s="58"/>
    </row>
    <row r="100" spans="1:5" x14ac:dyDescent="0.2">
      <c r="A100" s="56">
        <v>5100</v>
      </c>
      <c r="B100" s="53" t="s">
        <v>361</v>
      </c>
      <c r="C100" s="57">
        <f>C101+C108+C118</f>
        <v>88109946.810000002</v>
      </c>
      <c r="D100" s="59">
        <f>C100/$C$99</f>
        <v>0.51859084801997379</v>
      </c>
      <c r="E100" s="58"/>
    </row>
    <row r="101" spans="1:5" x14ac:dyDescent="0.2">
      <c r="A101" s="56">
        <v>5110</v>
      </c>
      <c r="B101" s="53" t="s">
        <v>362</v>
      </c>
      <c r="C101" s="57">
        <f>SUM(C102:C107)</f>
        <v>49957626.57</v>
      </c>
      <c r="D101" s="59">
        <f t="shared" ref="D101:D164" si="0">C101/$C$99</f>
        <v>0.2940368127093354</v>
      </c>
      <c r="E101" s="58"/>
    </row>
    <row r="102" spans="1:5" x14ac:dyDescent="0.2">
      <c r="A102" s="56">
        <v>5111</v>
      </c>
      <c r="B102" s="53" t="s">
        <v>363</v>
      </c>
      <c r="C102" s="57">
        <v>28445343.09</v>
      </c>
      <c r="D102" s="59">
        <f t="shared" si="0"/>
        <v>0.16742144478956816</v>
      </c>
      <c r="E102" s="58"/>
    </row>
    <row r="103" spans="1:5" x14ac:dyDescent="0.2">
      <c r="A103" s="56">
        <v>5112</v>
      </c>
      <c r="B103" s="53" t="s">
        <v>364</v>
      </c>
      <c r="C103" s="57">
        <v>1652963.82</v>
      </c>
      <c r="D103" s="59">
        <f t="shared" si="0"/>
        <v>9.7288891912354052E-3</v>
      </c>
      <c r="E103" s="58"/>
    </row>
    <row r="104" spans="1:5" x14ac:dyDescent="0.2">
      <c r="A104" s="56">
        <v>5113</v>
      </c>
      <c r="B104" s="53" t="s">
        <v>365</v>
      </c>
      <c r="C104" s="57">
        <v>4335590.2</v>
      </c>
      <c r="D104" s="59">
        <f t="shared" si="0"/>
        <v>2.5518088250961322E-2</v>
      </c>
      <c r="E104" s="58"/>
    </row>
    <row r="105" spans="1:5" x14ac:dyDescent="0.2">
      <c r="A105" s="56">
        <v>5114</v>
      </c>
      <c r="B105" s="53" t="s">
        <v>366</v>
      </c>
      <c r="C105" s="57">
        <v>2601726.06</v>
      </c>
      <c r="D105" s="59">
        <f t="shared" si="0"/>
        <v>1.5313042086843422E-2</v>
      </c>
      <c r="E105" s="58"/>
    </row>
    <row r="106" spans="1:5" x14ac:dyDescent="0.2">
      <c r="A106" s="56">
        <v>5115</v>
      </c>
      <c r="B106" s="53" t="s">
        <v>367</v>
      </c>
      <c r="C106" s="57">
        <v>12922003.4</v>
      </c>
      <c r="D106" s="59">
        <f t="shared" si="0"/>
        <v>7.6055348390727112E-2</v>
      </c>
      <c r="E106" s="58"/>
    </row>
    <row r="107" spans="1:5" x14ac:dyDescent="0.2">
      <c r="A107" s="56">
        <v>5116</v>
      </c>
      <c r="B107" s="53" t="s">
        <v>368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369</v>
      </c>
      <c r="C108" s="57">
        <f>SUM(C109:C117)</f>
        <v>13238510.960000001</v>
      </c>
      <c r="D108" s="59">
        <f t="shared" si="0"/>
        <v>7.7918224602638572E-2</v>
      </c>
      <c r="E108" s="58"/>
    </row>
    <row r="109" spans="1:5" x14ac:dyDescent="0.2">
      <c r="A109" s="56">
        <v>5121</v>
      </c>
      <c r="B109" s="53" t="s">
        <v>370</v>
      </c>
      <c r="C109" s="57">
        <v>510140.32</v>
      </c>
      <c r="D109" s="59">
        <f t="shared" si="0"/>
        <v>3.0025452373551469E-3</v>
      </c>
      <c r="E109" s="58"/>
    </row>
    <row r="110" spans="1:5" x14ac:dyDescent="0.2">
      <c r="A110" s="56">
        <v>5122</v>
      </c>
      <c r="B110" s="53" t="s">
        <v>371</v>
      </c>
      <c r="C110" s="57">
        <v>136424.98000000001</v>
      </c>
      <c r="D110" s="59">
        <f t="shared" si="0"/>
        <v>8.029598090879607E-4</v>
      </c>
      <c r="E110" s="58"/>
    </row>
    <row r="111" spans="1:5" x14ac:dyDescent="0.2">
      <c r="A111" s="56">
        <v>5123</v>
      </c>
      <c r="B111" s="53" t="s">
        <v>372</v>
      </c>
      <c r="C111" s="57">
        <v>23683.03</v>
      </c>
      <c r="D111" s="59">
        <f t="shared" si="0"/>
        <v>1.3939178328942724E-4</v>
      </c>
      <c r="E111" s="58"/>
    </row>
    <row r="112" spans="1:5" x14ac:dyDescent="0.2">
      <c r="A112" s="56">
        <v>5124</v>
      </c>
      <c r="B112" s="53" t="s">
        <v>373</v>
      </c>
      <c r="C112" s="57">
        <v>3343360.23</v>
      </c>
      <c r="D112" s="59">
        <f t="shared" si="0"/>
        <v>1.9678096284075543E-2</v>
      </c>
      <c r="E112" s="58"/>
    </row>
    <row r="113" spans="1:5" x14ac:dyDescent="0.2">
      <c r="A113" s="56">
        <v>5125</v>
      </c>
      <c r="B113" s="53" t="s">
        <v>374</v>
      </c>
      <c r="C113" s="57">
        <v>885285.27</v>
      </c>
      <c r="D113" s="59">
        <f t="shared" si="0"/>
        <v>5.2105449558254198E-3</v>
      </c>
      <c r="E113" s="58"/>
    </row>
    <row r="114" spans="1:5" x14ac:dyDescent="0.2">
      <c r="A114" s="56">
        <v>5126</v>
      </c>
      <c r="B114" s="53" t="s">
        <v>375</v>
      </c>
      <c r="C114" s="57">
        <v>7058002.8300000001</v>
      </c>
      <c r="D114" s="59">
        <f t="shared" si="0"/>
        <v>4.1541458205961154E-2</v>
      </c>
      <c r="E114" s="58"/>
    </row>
    <row r="115" spans="1:5" x14ac:dyDescent="0.2">
      <c r="A115" s="56">
        <v>5127</v>
      </c>
      <c r="B115" s="53" t="s">
        <v>376</v>
      </c>
      <c r="C115" s="57">
        <v>265073.5</v>
      </c>
      <c r="D115" s="59">
        <f t="shared" si="0"/>
        <v>1.5601495192029901E-3</v>
      </c>
      <c r="E115" s="58"/>
    </row>
    <row r="116" spans="1:5" x14ac:dyDescent="0.2">
      <c r="A116" s="56">
        <v>5128</v>
      </c>
      <c r="B116" s="53" t="s">
        <v>377</v>
      </c>
      <c r="C116" s="57">
        <v>11793.72</v>
      </c>
      <c r="D116" s="59">
        <f t="shared" si="0"/>
        <v>6.9414583455587551E-5</v>
      </c>
      <c r="E116" s="58"/>
    </row>
    <row r="117" spans="1:5" x14ac:dyDescent="0.2">
      <c r="A117" s="56">
        <v>5129</v>
      </c>
      <c r="B117" s="53" t="s">
        <v>378</v>
      </c>
      <c r="C117" s="57">
        <v>1004747.08</v>
      </c>
      <c r="D117" s="59">
        <f t="shared" si="0"/>
        <v>5.9136642243853427E-3</v>
      </c>
      <c r="E117" s="58"/>
    </row>
    <row r="118" spans="1:5" x14ac:dyDescent="0.2">
      <c r="A118" s="56">
        <v>5130</v>
      </c>
      <c r="B118" s="53" t="s">
        <v>379</v>
      </c>
      <c r="C118" s="57">
        <f>SUM(C119:C127)</f>
        <v>24913809.279999997</v>
      </c>
      <c r="D118" s="59">
        <f t="shared" si="0"/>
        <v>0.1466358107079998</v>
      </c>
      <c r="E118" s="58"/>
    </row>
    <row r="119" spans="1:5" x14ac:dyDescent="0.2">
      <c r="A119" s="56">
        <v>5131</v>
      </c>
      <c r="B119" s="53" t="s">
        <v>380</v>
      </c>
      <c r="C119" s="57">
        <v>13462286.1</v>
      </c>
      <c r="D119" s="59">
        <f t="shared" si="0"/>
        <v>7.9235303364116355E-2</v>
      </c>
      <c r="E119" s="58"/>
    </row>
    <row r="120" spans="1:5" x14ac:dyDescent="0.2">
      <c r="A120" s="56">
        <v>5132</v>
      </c>
      <c r="B120" s="53" t="s">
        <v>381</v>
      </c>
      <c r="C120" s="57">
        <v>1017274.53</v>
      </c>
      <c r="D120" s="59">
        <f t="shared" si="0"/>
        <v>5.9873973402733496E-3</v>
      </c>
      <c r="E120" s="58"/>
    </row>
    <row r="121" spans="1:5" x14ac:dyDescent="0.2">
      <c r="A121" s="56">
        <v>5133</v>
      </c>
      <c r="B121" s="53" t="s">
        <v>382</v>
      </c>
      <c r="C121" s="57">
        <v>1271245.78</v>
      </c>
      <c r="D121" s="59">
        <f t="shared" si="0"/>
        <v>7.4822020777476064E-3</v>
      </c>
      <c r="E121" s="58"/>
    </row>
    <row r="122" spans="1:5" x14ac:dyDescent="0.2">
      <c r="A122" s="56">
        <v>5134</v>
      </c>
      <c r="B122" s="53" t="s">
        <v>383</v>
      </c>
      <c r="C122" s="57">
        <v>571303.43999999994</v>
      </c>
      <c r="D122" s="59">
        <f t="shared" si="0"/>
        <v>3.3625344941497896E-3</v>
      </c>
      <c r="E122" s="58"/>
    </row>
    <row r="123" spans="1:5" x14ac:dyDescent="0.2">
      <c r="A123" s="56">
        <v>5135</v>
      </c>
      <c r="B123" s="53" t="s">
        <v>384</v>
      </c>
      <c r="C123" s="57">
        <v>1062074.3600000001</v>
      </c>
      <c r="D123" s="59">
        <f t="shared" si="0"/>
        <v>6.251076784785441E-3</v>
      </c>
      <c r="E123" s="58"/>
    </row>
    <row r="124" spans="1:5" x14ac:dyDescent="0.2">
      <c r="A124" s="56">
        <v>5136</v>
      </c>
      <c r="B124" s="53" t="s">
        <v>385</v>
      </c>
      <c r="C124" s="57">
        <v>194346.59</v>
      </c>
      <c r="D124" s="59">
        <f t="shared" si="0"/>
        <v>1.1438704319641181E-3</v>
      </c>
      <c r="E124" s="58"/>
    </row>
    <row r="125" spans="1:5" x14ac:dyDescent="0.2">
      <c r="A125" s="56">
        <v>5137</v>
      </c>
      <c r="B125" s="53" t="s">
        <v>386</v>
      </c>
      <c r="C125" s="57">
        <v>9402.2000000000007</v>
      </c>
      <c r="D125" s="59">
        <f t="shared" si="0"/>
        <v>5.5338756267413959E-5</v>
      </c>
      <c r="E125" s="58"/>
    </row>
    <row r="126" spans="1:5" x14ac:dyDescent="0.2">
      <c r="A126" s="56">
        <v>5138</v>
      </c>
      <c r="B126" s="53" t="s">
        <v>387</v>
      </c>
      <c r="C126" s="57">
        <v>4843239.9000000004</v>
      </c>
      <c r="D126" s="59">
        <f t="shared" si="0"/>
        <v>2.8505974385858029E-2</v>
      </c>
      <c r="E126" s="58"/>
    </row>
    <row r="127" spans="1:5" x14ac:dyDescent="0.2">
      <c r="A127" s="56">
        <v>5139</v>
      </c>
      <c r="B127" s="53" t="s">
        <v>388</v>
      </c>
      <c r="C127" s="57">
        <v>2482636.38</v>
      </c>
      <c r="D127" s="59">
        <f t="shared" si="0"/>
        <v>1.4612113072837728E-2</v>
      </c>
      <c r="E127" s="58"/>
    </row>
    <row r="128" spans="1:5" x14ac:dyDescent="0.2">
      <c r="A128" s="56">
        <v>5200</v>
      </c>
      <c r="B128" s="53" t="s">
        <v>389</v>
      </c>
      <c r="C128" s="57">
        <f>C129+C132+C135+C138+C143+C147+C150+C152+C158</f>
        <v>17989978.489999998</v>
      </c>
      <c r="D128" s="59">
        <f t="shared" si="0"/>
        <v>0.10588405212760095</v>
      </c>
      <c r="E128" s="58"/>
    </row>
    <row r="129" spans="1:5" x14ac:dyDescent="0.2">
      <c r="A129" s="56">
        <v>5210</v>
      </c>
      <c r="B129" s="53" t="s">
        <v>390</v>
      </c>
      <c r="C129" s="57">
        <f>SUM(C130:C131)</f>
        <v>4228313.5199999996</v>
      </c>
      <c r="D129" s="59">
        <f t="shared" si="0"/>
        <v>2.4886687297174186E-2</v>
      </c>
      <c r="E129" s="58"/>
    </row>
    <row r="130" spans="1:5" x14ac:dyDescent="0.2">
      <c r="A130" s="56">
        <v>5211</v>
      </c>
      <c r="B130" s="53" t="s">
        <v>391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392</v>
      </c>
      <c r="C131" s="57">
        <v>4228313.5199999996</v>
      </c>
      <c r="D131" s="59">
        <f t="shared" si="0"/>
        <v>2.4886687297174186E-2</v>
      </c>
      <c r="E131" s="58"/>
    </row>
    <row r="132" spans="1:5" x14ac:dyDescent="0.2">
      <c r="A132" s="56">
        <v>5220</v>
      </c>
      <c r="B132" s="53" t="s">
        <v>393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394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395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340</v>
      </c>
      <c r="C135" s="57">
        <f>SUM(C136:C137)</f>
        <v>4822263</v>
      </c>
      <c r="D135" s="59">
        <f t="shared" si="0"/>
        <v>2.8382510137453833E-2</v>
      </c>
      <c r="E135" s="58"/>
    </row>
    <row r="136" spans="1:5" x14ac:dyDescent="0.2">
      <c r="A136" s="56">
        <v>5231</v>
      </c>
      <c r="B136" s="53" t="s">
        <v>396</v>
      </c>
      <c r="C136" s="57">
        <v>4822263</v>
      </c>
      <c r="D136" s="59">
        <f t="shared" si="0"/>
        <v>2.8382510137453833E-2</v>
      </c>
      <c r="E136" s="58"/>
    </row>
    <row r="137" spans="1:5" x14ac:dyDescent="0.2">
      <c r="A137" s="56">
        <v>5232</v>
      </c>
      <c r="B137" s="53" t="s">
        <v>397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341</v>
      </c>
      <c r="C138" s="57">
        <f>SUM(C139:C142)</f>
        <v>8893921.9699999988</v>
      </c>
      <c r="D138" s="59">
        <f t="shared" si="0"/>
        <v>5.234717195541768E-2</v>
      </c>
      <c r="E138" s="58"/>
    </row>
    <row r="139" spans="1:5" x14ac:dyDescent="0.2">
      <c r="A139" s="56">
        <v>5241</v>
      </c>
      <c r="B139" s="53" t="s">
        <v>398</v>
      </c>
      <c r="C139" s="57">
        <v>6764538.3499999996</v>
      </c>
      <c r="D139" s="59">
        <f t="shared" si="0"/>
        <v>3.9814207208124112E-2</v>
      </c>
      <c r="E139" s="58"/>
    </row>
    <row r="140" spans="1:5" x14ac:dyDescent="0.2">
      <c r="A140" s="56">
        <v>5242</v>
      </c>
      <c r="B140" s="53" t="s">
        <v>399</v>
      </c>
      <c r="C140" s="57">
        <v>2000800</v>
      </c>
      <c r="D140" s="59">
        <f t="shared" si="0"/>
        <v>1.1776157020680463E-2</v>
      </c>
      <c r="E140" s="58"/>
    </row>
    <row r="141" spans="1:5" x14ac:dyDescent="0.2">
      <c r="A141" s="56">
        <v>5243</v>
      </c>
      <c r="B141" s="53" t="s">
        <v>400</v>
      </c>
      <c r="C141" s="57">
        <v>65250.42</v>
      </c>
      <c r="D141" s="59">
        <f t="shared" si="0"/>
        <v>3.8404597740171372E-4</v>
      </c>
      <c r="E141" s="58"/>
    </row>
    <row r="142" spans="1:5" x14ac:dyDescent="0.2">
      <c r="A142" s="56">
        <v>5244</v>
      </c>
      <c r="B142" s="53" t="s">
        <v>401</v>
      </c>
      <c r="C142" s="57">
        <v>63333.2</v>
      </c>
      <c r="D142" s="59">
        <f t="shared" si="0"/>
        <v>3.7276174921139533E-4</v>
      </c>
      <c r="E142" s="58"/>
    </row>
    <row r="143" spans="1:5" x14ac:dyDescent="0.2">
      <c r="A143" s="56">
        <v>5250</v>
      </c>
      <c r="B143" s="53" t="s">
        <v>342</v>
      </c>
      <c r="C143" s="57">
        <f>SUM(C144:C146)</f>
        <v>45480</v>
      </c>
      <c r="D143" s="59">
        <f t="shared" si="0"/>
        <v>2.6768273755525162E-4</v>
      </c>
      <c r="E143" s="58"/>
    </row>
    <row r="144" spans="1:5" x14ac:dyDescent="0.2">
      <c r="A144" s="56">
        <v>5251</v>
      </c>
      <c r="B144" s="53" t="s">
        <v>402</v>
      </c>
      <c r="C144" s="57">
        <v>45480</v>
      </c>
      <c r="D144" s="59">
        <f t="shared" si="0"/>
        <v>2.6768273755525162E-4</v>
      </c>
      <c r="E144" s="58"/>
    </row>
    <row r="145" spans="1:5" x14ac:dyDescent="0.2">
      <c r="A145" s="56">
        <v>5252</v>
      </c>
      <c r="B145" s="53" t="s">
        <v>403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404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405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406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407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408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409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410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411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412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413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414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415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416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417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418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419</v>
      </c>
      <c r="C161" s="57">
        <f>C162+C165+C168</f>
        <v>101441.76</v>
      </c>
      <c r="D161" s="59">
        <f t="shared" si="0"/>
        <v>5.9705822381756423E-4</v>
      </c>
      <c r="E161" s="58"/>
    </row>
    <row r="162" spans="1:5" x14ac:dyDescent="0.2">
      <c r="A162" s="56">
        <v>5310</v>
      </c>
      <c r="B162" s="53" t="s">
        <v>335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420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421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336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422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423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337</v>
      </c>
      <c r="C168" s="57">
        <f>SUM(C169:C170)</f>
        <v>101441.76</v>
      </c>
      <c r="D168" s="59">
        <f t="shared" si="1"/>
        <v>5.9705822381756423E-4</v>
      </c>
      <c r="E168" s="58"/>
    </row>
    <row r="169" spans="1:5" x14ac:dyDescent="0.2">
      <c r="A169" s="56">
        <v>5331</v>
      </c>
      <c r="B169" s="53" t="s">
        <v>424</v>
      </c>
      <c r="C169" s="57">
        <v>101441.76</v>
      </c>
      <c r="D169" s="59">
        <f t="shared" si="1"/>
        <v>5.9705822381756423E-4</v>
      </c>
      <c r="E169" s="58"/>
    </row>
    <row r="170" spans="1:5" x14ac:dyDescent="0.2">
      <c r="A170" s="56">
        <v>5332</v>
      </c>
      <c r="B170" s="53" t="s">
        <v>425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426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427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428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429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430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431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432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433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434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435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436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436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437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438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439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440</v>
      </c>
      <c r="C186" s="57">
        <f>C187+C196+C199+C205+C207+C209</f>
        <v>2224916.4899999998</v>
      </c>
      <c r="D186" s="59">
        <f t="shared" si="1"/>
        <v>1.3095244874120966E-2</v>
      </c>
      <c r="E186" s="58"/>
    </row>
    <row r="187" spans="1:5" x14ac:dyDescent="0.2">
      <c r="A187" s="56">
        <v>5510</v>
      </c>
      <c r="B187" s="53" t="s">
        <v>441</v>
      </c>
      <c r="C187" s="57">
        <f>SUM(C188:C195)</f>
        <v>2224916.4899999998</v>
      </c>
      <c r="D187" s="59">
        <f t="shared" si="1"/>
        <v>1.3095244874120966E-2</v>
      </c>
      <c r="E187" s="58"/>
    </row>
    <row r="188" spans="1:5" x14ac:dyDescent="0.2">
      <c r="A188" s="56">
        <v>5511</v>
      </c>
      <c r="B188" s="53" t="s">
        <v>442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443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444</v>
      </c>
      <c r="C190" s="57">
        <v>175251.3</v>
      </c>
      <c r="D190" s="59">
        <f t="shared" si="1"/>
        <v>1.0314808211107447E-3</v>
      </c>
      <c r="E190" s="58"/>
    </row>
    <row r="191" spans="1:5" x14ac:dyDescent="0.2">
      <c r="A191" s="56">
        <v>5514</v>
      </c>
      <c r="B191" s="53" t="s">
        <v>445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446</v>
      </c>
      <c r="C192" s="57">
        <v>2000636.79</v>
      </c>
      <c r="D192" s="59">
        <f t="shared" si="1"/>
        <v>1.177519641163041E-2</v>
      </c>
      <c r="E192" s="58"/>
    </row>
    <row r="193" spans="1:5" x14ac:dyDescent="0.2">
      <c r="A193" s="56">
        <v>5516</v>
      </c>
      <c r="B193" s="53" t="s">
        <v>447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448</v>
      </c>
      <c r="C194" s="57">
        <v>49028.4</v>
      </c>
      <c r="D194" s="59">
        <f t="shared" si="1"/>
        <v>2.8856764137981307E-4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449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450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451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452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453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454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455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456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457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457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458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458</v>
      </c>
      <c r="C208" s="57">
        <v>0</v>
      </c>
      <c r="D208" s="59">
        <f t="shared" si="1"/>
        <v>0</v>
      </c>
      <c r="E208" s="58"/>
    </row>
    <row r="209" spans="1:6" x14ac:dyDescent="0.2">
      <c r="A209" s="56">
        <v>5590</v>
      </c>
      <c r="B209" s="53" t="s">
        <v>459</v>
      </c>
      <c r="C209" s="57">
        <f>SUM(C210:C218)</f>
        <v>0</v>
      </c>
      <c r="D209" s="59">
        <f t="shared" si="1"/>
        <v>0</v>
      </c>
      <c r="E209" s="58"/>
    </row>
    <row r="210" spans="1:6" x14ac:dyDescent="0.2">
      <c r="A210" s="56">
        <v>5591</v>
      </c>
      <c r="B210" s="53" t="s">
        <v>460</v>
      </c>
      <c r="C210" s="57">
        <v>0</v>
      </c>
      <c r="D210" s="59">
        <f t="shared" si="1"/>
        <v>0</v>
      </c>
      <c r="E210" s="58"/>
    </row>
    <row r="211" spans="1:6" x14ac:dyDescent="0.2">
      <c r="A211" s="56">
        <v>5592</v>
      </c>
      <c r="B211" s="53" t="s">
        <v>461</v>
      </c>
      <c r="C211" s="57">
        <v>0</v>
      </c>
      <c r="D211" s="59">
        <f t="shared" si="1"/>
        <v>0</v>
      </c>
      <c r="E211" s="58"/>
    </row>
    <row r="212" spans="1:6" x14ac:dyDescent="0.2">
      <c r="A212" s="56">
        <v>5593</v>
      </c>
      <c r="B212" s="53" t="s">
        <v>462</v>
      </c>
      <c r="C212" s="57">
        <v>0</v>
      </c>
      <c r="D212" s="59">
        <f t="shared" si="1"/>
        <v>0</v>
      </c>
      <c r="E212" s="58"/>
    </row>
    <row r="213" spans="1:6" x14ac:dyDescent="0.2">
      <c r="A213" s="56">
        <v>5594</v>
      </c>
      <c r="B213" s="53" t="s">
        <v>521</v>
      </c>
      <c r="C213" s="57">
        <v>0</v>
      </c>
      <c r="D213" s="59">
        <f t="shared" si="1"/>
        <v>0</v>
      </c>
      <c r="E213" s="58"/>
    </row>
    <row r="214" spans="1:6" x14ac:dyDescent="0.2">
      <c r="A214" s="56">
        <v>5595</v>
      </c>
      <c r="B214" s="53" t="s">
        <v>464</v>
      </c>
      <c r="C214" s="57">
        <v>0</v>
      </c>
      <c r="D214" s="59">
        <f t="shared" si="1"/>
        <v>0</v>
      </c>
      <c r="E214" s="58"/>
    </row>
    <row r="215" spans="1:6" x14ac:dyDescent="0.2">
      <c r="A215" s="56">
        <v>5596</v>
      </c>
      <c r="B215" s="53" t="s">
        <v>357</v>
      </c>
      <c r="C215" s="57">
        <v>0</v>
      </c>
      <c r="D215" s="59">
        <f t="shared" si="1"/>
        <v>0</v>
      </c>
      <c r="E215" s="58"/>
    </row>
    <row r="216" spans="1:6" x14ac:dyDescent="0.2">
      <c r="A216" s="56">
        <v>5597</v>
      </c>
      <c r="B216" s="53" t="s">
        <v>465</v>
      </c>
      <c r="C216" s="57">
        <v>0</v>
      </c>
      <c r="D216" s="59">
        <f t="shared" si="1"/>
        <v>0</v>
      </c>
      <c r="E216" s="58"/>
    </row>
    <row r="217" spans="1:6" x14ac:dyDescent="0.2">
      <c r="A217" s="56">
        <v>5598</v>
      </c>
      <c r="B217" s="53" t="s">
        <v>522</v>
      </c>
      <c r="C217" s="57">
        <v>0</v>
      </c>
      <c r="D217" s="59">
        <f t="shared" si="1"/>
        <v>0</v>
      </c>
      <c r="E217" s="58"/>
    </row>
    <row r="218" spans="1:6" x14ac:dyDescent="0.2">
      <c r="A218" s="56">
        <v>5599</v>
      </c>
      <c r="B218" s="53" t="s">
        <v>466</v>
      </c>
      <c r="C218" s="57">
        <v>0</v>
      </c>
      <c r="D218" s="59">
        <f t="shared" si="1"/>
        <v>0</v>
      </c>
      <c r="E218" s="58"/>
    </row>
    <row r="219" spans="1:6" x14ac:dyDescent="0.2">
      <c r="A219" s="56">
        <v>5600</v>
      </c>
      <c r="B219" s="53" t="s">
        <v>80</v>
      </c>
      <c r="C219" s="57">
        <f>C220</f>
        <v>61476342.280000001</v>
      </c>
      <c r="D219" s="59">
        <f t="shared" si="1"/>
        <v>0.36183279675448676</v>
      </c>
      <c r="E219" s="58"/>
    </row>
    <row r="220" spans="1:6" x14ac:dyDescent="0.2">
      <c r="A220" s="56">
        <v>5610</v>
      </c>
      <c r="B220" s="53" t="s">
        <v>467</v>
      </c>
      <c r="C220" s="57">
        <f>C221</f>
        <v>61476342.280000001</v>
      </c>
      <c r="D220" s="59">
        <f t="shared" si="1"/>
        <v>0.36183279675448676</v>
      </c>
      <c r="E220" s="58"/>
    </row>
    <row r="221" spans="1:6" x14ac:dyDescent="0.2">
      <c r="A221" s="56">
        <v>5611</v>
      </c>
      <c r="B221" s="53" t="s">
        <v>468</v>
      </c>
      <c r="C221" s="57">
        <v>61476342.280000001</v>
      </c>
      <c r="D221" s="59">
        <f t="shared" si="1"/>
        <v>0.36183279675448676</v>
      </c>
      <c r="E221" s="58"/>
    </row>
    <row r="224" spans="1:6" ht="12" x14ac:dyDescent="0.2">
      <c r="A224" s="140" t="s">
        <v>629</v>
      </c>
      <c r="B224" s="141"/>
      <c r="C224" s="141"/>
      <c r="D224" s="141"/>
      <c r="E224" s="141"/>
      <c r="F224" s="141"/>
    </row>
    <row r="228" spans="2:4" x14ac:dyDescent="0.2">
      <c r="B228" s="151" t="s">
        <v>630</v>
      </c>
      <c r="C228" s="149"/>
      <c r="D228" s="153" t="s">
        <v>631</v>
      </c>
    </row>
    <row r="229" spans="2:4" x14ac:dyDescent="0.2">
      <c r="B229" s="150" t="s">
        <v>632</v>
      </c>
      <c r="C229" s="149"/>
      <c r="D229" s="152" t="s">
        <v>633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1181102362204722" right="0.5118110236220472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580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581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583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584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7" workbookViewId="0">
      <selection activeCell="H31" sqref="H31"/>
    </sheetView>
  </sheetViews>
  <sheetFormatPr baseColWidth="10" defaultColWidth="9.140625" defaultRowHeight="11.25" x14ac:dyDescent="0.2"/>
  <cols>
    <col min="1" max="1" width="10" style="31" customWidth="1"/>
    <col min="2" max="2" width="41.85546875" style="31" customWidth="1"/>
    <col min="3" max="3" width="17.2851562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72" t="s">
        <v>627</v>
      </c>
      <c r="B1" s="172"/>
      <c r="C1" s="172"/>
      <c r="D1" s="29" t="s">
        <v>613</v>
      </c>
      <c r="E1" s="30">
        <v>2021</v>
      </c>
    </row>
    <row r="2" spans="1:5" ht="18.95" customHeight="1" x14ac:dyDescent="0.2">
      <c r="A2" s="172" t="s">
        <v>621</v>
      </c>
      <c r="B2" s="172"/>
      <c r="C2" s="172"/>
      <c r="D2" s="16" t="s">
        <v>618</v>
      </c>
      <c r="E2" s="30" t="str">
        <f>ESF!H2</f>
        <v>TRIMESTRAL</v>
      </c>
    </row>
    <row r="3" spans="1:5" ht="18.95" customHeight="1" x14ac:dyDescent="0.2">
      <c r="A3" s="172" t="s">
        <v>628</v>
      </c>
      <c r="B3" s="172"/>
      <c r="C3" s="172"/>
      <c r="D3" s="16" t="s">
        <v>619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336</v>
      </c>
      <c r="C8" s="36">
        <v>0</v>
      </c>
    </row>
    <row r="9" spans="1:5" x14ac:dyDescent="0.2">
      <c r="A9" s="35">
        <v>3120</v>
      </c>
      <c r="B9" s="31" t="s">
        <v>469</v>
      </c>
      <c r="C9" s="36">
        <v>804280</v>
      </c>
    </row>
    <row r="10" spans="1:5" x14ac:dyDescent="0.2">
      <c r="A10" s="35">
        <v>3130</v>
      </c>
      <c r="B10" s="31" t="s">
        <v>470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471</v>
      </c>
      <c r="E13" s="34"/>
    </row>
    <row r="14" spans="1:5" x14ac:dyDescent="0.2">
      <c r="A14" s="35">
        <v>3210</v>
      </c>
      <c r="B14" s="31" t="s">
        <v>472</v>
      </c>
      <c r="C14" s="36">
        <v>877766.03</v>
      </c>
    </row>
    <row r="15" spans="1:5" x14ac:dyDescent="0.2">
      <c r="A15" s="35">
        <v>3220</v>
      </c>
      <c r="B15" s="31" t="s">
        <v>473</v>
      </c>
      <c r="C15" s="36">
        <v>82082835.189999998</v>
      </c>
    </row>
    <row r="16" spans="1:5" x14ac:dyDescent="0.2">
      <c r="A16" s="35">
        <v>3230</v>
      </c>
      <c r="B16" s="31" t="s">
        <v>474</v>
      </c>
      <c r="C16" s="36">
        <f>SUM(C17:C20)</f>
        <v>0</v>
      </c>
    </row>
    <row r="17" spans="1:4" x14ac:dyDescent="0.2">
      <c r="A17" s="35">
        <v>3231</v>
      </c>
      <c r="B17" s="31" t="s">
        <v>475</v>
      </c>
      <c r="C17" s="36">
        <v>0</v>
      </c>
    </row>
    <row r="18" spans="1:4" x14ac:dyDescent="0.2">
      <c r="A18" s="35">
        <v>3232</v>
      </c>
      <c r="B18" s="31" t="s">
        <v>476</v>
      </c>
      <c r="C18" s="36">
        <v>0</v>
      </c>
    </row>
    <row r="19" spans="1:4" x14ac:dyDescent="0.2">
      <c r="A19" s="35">
        <v>3233</v>
      </c>
      <c r="B19" s="31" t="s">
        <v>477</v>
      </c>
      <c r="C19" s="36">
        <v>0</v>
      </c>
    </row>
    <row r="20" spans="1:4" x14ac:dyDescent="0.2">
      <c r="A20" s="35">
        <v>3239</v>
      </c>
      <c r="B20" s="31" t="s">
        <v>478</v>
      </c>
      <c r="C20" s="36">
        <v>0</v>
      </c>
    </row>
    <row r="21" spans="1:4" x14ac:dyDescent="0.2">
      <c r="A21" s="35">
        <v>3240</v>
      </c>
      <c r="B21" s="31" t="s">
        <v>479</v>
      </c>
      <c r="C21" s="36">
        <f>SUM(C22:C24)</f>
        <v>0</v>
      </c>
    </row>
    <row r="22" spans="1:4" x14ac:dyDescent="0.2">
      <c r="A22" s="35">
        <v>3241</v>
      </c>
      <c r="B22" s="31" t="s">
        <v>480</v>
      </c>
      <c r="C22" s="36">
        <v>0</v>
      </c>
    </row>
    <row r="23" spans="1:4" x14ac:dyDescent="0.2">
      <c r="A23" s="35">
        <v>3242</v>
      </c>
      <c r="B23" s="31" t="s">
        <v>481</v>
      </c>
      <c r="C23" s="36">
        <v>0</v>
      </c>
    </row>
    <row r="24" spans="1:4" x14ac:dyDescent="0.2">
      <c r="A24" s="35">
        <v>3243</v>
      </c>
      <c r="B24" s="31" t="s">
        <v>482</v>
      </c>
      <c r="C24" s="36">
        <v>0</v>
      </c>
    </row>
    <row r="25" spans="1:4" x14ac:dyDescent="0.2">
      <c r="A25" s="35">
        <v>3250</v>
      </c>
      <c r="B25" s="31" t="s">
        <v>483</v>
      </c>
      <c r="C25" s="36">
        <f>SUM(C26:C27)</f>
        <v>0</v>
      </c>
    </row>
    <row r="26" spans="1:4" x14ac:dyDescent="0.2">
      <c r="A26" s="35">
        <v>3251</v>
      </c>
      <c r="B26" s="31" t="s">
        <v>484</v>
      </c>
      <c r="C26" s="36">
        <v>0</v>
      </c>
    </row>
    <row r="27" spans="1:4" x14ac:dyDescent="0.2">
      <c r="A27" s="35">
        <v>3252</v>
      </c>
      <c r="B27" s="31" t="s">
        <v>485</v>
      </c>
      <c r="C27" s="36">
        <v>0</v>
      </c>
    </row>
    <row r="30" spans="1:4" x14ac:dyDescent="0.2">
      <c r="A30" s="155" t="s">
        <v>629</v>
      </c>
      <c r="B30" s="142"/>
      <c r="C30" s="142"/>
      <c r="D30" s="142"/>
    </row>
    <row r="36" spans="1:4" x14ac:dyDescent="0.2">
      <c r="A36" s="173" t="s">
        <v>630</v>
      </c>
      <c r="B36" s="173"/>
      <c r="C36" s="154"/>
      <c r="D36" s="157" t="s">
        <v>631</v>
      </c>
    </row>
    <row r="37" spans="1:4" ht="22.5" customHeight="1" x14ac:dyDescent="0.2">
      <c r="A37" s="174" t="s">
        <v>632</v>
      </c>
      <c r="B37" s="174"/>
      <c r="C37" s="154"/>
      <c r="D37" s="156" t="s">
        <v>633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>
      <selection activeCell="B91" sqref="B91"/>
    </sheetView>
  </sheetViews>
  <sheetFormatPr baseColWidth="10" defaultColWidth="9.140625" defaultRowHeight="11.25" x14ac:dyDescent="0.2"/>
  <cols>
    <col min="1" max="1" width="7.7109375" style="31" customWidth="1"/>
    <col min="2" max="2" width="64.5703125" style="31" customWidth="1"/>
    <col min="3" max="3" width="13.85546875" style="31" customWidth="1"/>
    <col min="4" max="4" width="15.42578125" style="31" customWidth="1"/>
    <col min="5" max="5" width="11.85546875" style="31" customWidth="1"/>
    <col min="6" max="16384" width="9.140625" style="31"/>
  </cols>
  <sheetData>
    <row r="1" spans="1:5" s="37" customFormat="1" ht="18.95" customHeight="1" x14ac:dyDescent="0.25">
      <c r="A1" s="172" t="s">
        <v>627</v>
      </c>
      <c r="B1" s="172"/>
      <c r="C1" s="172"/>
      <c r="D1" s="29" t="s">
        <v>613</v>
      </c>
      <c r="E1" s="30">
        <v>2021</v>
      </c>
    </row>
    <row r="2" spans="1:5" s="37" customFormat="1" ht="18.95" customHeight="1" x14ac:dyDescent="0.25">
      <c r="A2" s="172" t="s">
        <v>622</v>
      </c>
      <c r="B2" s="172"/>
      <c r="C2" s="172"/>
      <c r="D2" s="16" t="s">
        <v>618</v>
      </c>
      <c r="E2" s="30" t="str">
        <f>ESF!H2</f>
        <v>TRIMESTRAL</v>
      </c>
    </row>
    <row r="3" spans="1:5" s="37" customFormat="1" ht="18.95" customHeight="1" x14ac:dyDescent="0.25">
      <c r="A3" s="172" t="s">
        <v>628</v>
      </c>
      <c r="B3" s="172"/>
      <c r="C3" s="172"/>
      <c r="D3" s="16" t="s">
        <v>619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486</v>
      </c>
      <c r="C8" s="36">
        <v>0</v>
      </c>
      <c r="D8" s="36">
        <v>0</v>
      </c>
    </row>
    <row r="9" spans="1:5" x14ac:dyDescent="0.2">
      <c r="A9" s="35">
        <v>1112</v>
      </c>
      <c r="B9" s="31" t="s">
        <v>487</v>
      </c>
      <c r="C9" s="36">
        <v>14384522.470000001</v>
      </c>
      <c r="D9" s="36">
        <v>21909942.469999999</v>
      </c>
    </row>
    <row r="10" spans="1:5" x14ac:dyDescent="0.2">
      <c r="A10" s="35">
        <v>1113</v>
      </c>
      <c r="B10" s="31" t="s">
        <v>488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801335.17</v>
      </c>
      <c r="D12" s="36">
        <v>4602062.33</v>
      </c>
    </row>
    <row r="13" spans="1:5" x14ac:dyDescent="0.2">
      <c r="A13" s="35">
        <v>1116</v>
      </c>
      <c r="B13" s="31" t="s">
        <v>489</v>
      </c>
      <c r="C13" s="36">
        <v>1600</v>
      </c>
      <c r="D13" s="36">
        <v>1600</v>
      </c>
    </row>
    <row r="14" spans="1:5" x14ac:dyDescent="0.2">
      <c r="A14" s="35">
        <v>1119</v>
      </c>
      <c r="B14" s="31" t="s">
        <v>490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491</v>
      </c>
      <c r="C15" s="36">
        <f>SUM(C8:C14)</f>
        <v>15187457.640000001</v>
      </c>
      <c r="D15" s="36">
        <f>SUM(D8:D14)</f>
        <v>26513604.799999997</v>
      </c>
    </row>
    <row r="17" spans="1:5" ht="5.25" customHeight="1" x14ac:dyDescent="0.2"/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492</v>
      </c>
      <c r="E19" s="34" t="s">
        <v>182</v>
      </c>
    </row>
    <row r="20" spans="1:5" x14ac:dyDescent="0.2">
      <c r="A20" s="35">
        <v>1230</v>
      </c>
      <c r="B20" s="31" t="s">
        <v>230</v>
      </c>
      <c r="C20" s="36">
        <f>SUM(C21:C27)</f>
        <v>42785413.890000001</v>
      </c>
    </row>
    <row r="21" spans="1:5" x14ac:dyDescent="0.2">
      <c r="A21" s="35">
        <v>1231</v>
      </c>
      <c r="B21" s="31" t="s">
        <v>231</v>
      </c>
      <c r="C21" s="36">
        <v>1470000</v>
      </c>
    </row>
    <row r="22" spans="1:5" x14ac:dyDescent="0.2">
      <c r="A22" s="35">
        <v>1232</v>
      </c>
      <c r="B22" s="31" t="s">
        <v>232</v>
      </c>
      <c r="C22" s="36">
        <v>0</v>
      </c>
    </row>
    <row r="23" spans="1:5" x14ac:dyDescent="0.2">
      <c r="A23" s="35">
        <v>1233</v>
      </c>
      <c r="B23" s="31" t="s">
        <v>233</v>
      </c>
      <c r="C23" s="36">
        <v>5392972.71</v>
      </c>
    </row>
    <row r="24" spans="1:5" x14ac:dyDescent="0.2">
      <c r="A24" s="35">
        <v>1234</v>
      </c>
      <c r="B24" s="31" t="s">
        <v>234</v>
      </c>
      <c r="C24" s="36">
        <v>0</v>
      </c>
    </row>
    <row r="25" spans="1:5" x14ac:dyDescent="0.2">
      <c r="A25" s="35">
        <v>1235</v>
      </c>
      <c r="B25" s="31" t="s">
        <v>235</v>
      </c>
      <c r="C25" s="36">
        <v>35922441.18</v>
      </c>
    </row>
    <row r="26" spans="1:5" x14ac:dyDescent="0.2">
      <c r="A26" s="35">
        <v>1236</v>
      </c>
      <c r="B26" s="31" t="s">
        <v>236</v>
      </c>
      <c r="C26" s="36">
        <v>0</v>
      </c>
    </row>
    <row r="27" spans="1:5" x14ac:dyDescent="0.2">
      <c r="A27" s="35">
        <v>1239</v>
      </c>
      <c r="B27" s="31" t="s">
        <v>237</v>
      </c>
      <c r="C27" s="36">
        <v>0</v>
      </c>
    </row>
    <row r="28" spans="1:5" x14ac:dyDescent="0.2">
      <c r="A28" s="35">
        <v>1240</v>
      </c>
      <c r="B28" s="31" t="s">
        <v>238</v>
      </c>
      <c r="C28" s="36">
        <f>SUM(C29:C36)</f>
        <v>37419385.260000005</v>
      </c>
    </row>
    <row r="29" spans="1:5" x14ac:dyDescent="0.2">
      <c r="A29" s="35">
        <v>1241</v>
      </c>
      <c r="B29" s="31" t="s">
        <v>239</v>
      </c>
      <c r="C29" s="36">
        <v>5687941.9500000002</v>
      </c>
    </row>
    <row r="30" spans="1:5" x14ac:dyDescent="0.2">
      <c r="A30" s="35">
        <v>1242</v>
      </c>
      <c r="B30" s="31" t="s">
        <v>240</v>
      </c>
      <c r="C30" s="36">
        <v>828653.54</v>
      </c>
    </row>
    <row r="31" spans="1:5" x14ac:dyDescent="0.2">
      <c r="A31" s="35">
        <v>1243</v>
      </c>
      <c r="B31" s="31" t="s">
        <v>241</v>
      </c>
      <c r="C31" s="36">
        <v>975000</v>
      </c>
    </row>
    <row r="32" spans="1:5" x14ac:dyDescent="0.2">
      <c r="A32" s="35">
        <v>1244</v>
      </c>
      <c r="B32" s="31" t="s">
        <v>242</v>
      </c>
      <c r="C32" s="36">
        <v>20040613.920000002</v>
      </c>
    </row>
    <row r="33" spans="1:5" x14ac:dyDescent="0.2">
      <c r="A33" s="35">
        <v>1245</v>
      </c>
      <c r="B33" s="31" t="s">
        <v>243</v>
      </c>
      <c r="C33" s="36">
        <v>0</v>
      </c>
    </row>
    <row r="34" spans="1:5" x14ac:dyDescent="0.2">
      <c r="A34" s="35">
        <v>1246</v>
      </c>
      <c r="B34" s="31" t="s">
        <v>244</v>
      </c>
      <c r="C34" s="36">
        <v>9578976.8499999996</v>
      </c>
    </row>
    <row r="35" spans="1:5" x14ac:dyDescent="0.2">
      <c r="A35" s="35">
        <v>1247</v>
      </c>
      <c r="B35" s="31" t="s">
        <v>245</v>
      </c>
      <c r="C35" s="36">
        <v>302749</v>
      </c>
    </row>
    <row r="36" spans="1:5" x14ac:dyDescent="0.2">
      <c r="A36" s="35">
        <v>1248</v>
      </c>
      <c r="B36" s="31" t="s">
        <v>246</v>
      </c>
      <c r="C36" s="36">
        <v>5450</v>
      </c>
    </row>
    <row r="37" spans="1:5" x14ac:dyDescent="0.2">
      <c r="A37" s="35">
        <v>1250</v>
      </c>
      <c r="B37" s="31" t="s">
        <v>248</v>
      </c>
      <c r="C37" s="36">
        <f>SUM(C38:C42)</f>
        <v>881934</v>
      </c>
    </row>
    <row r="38" spans="1:5" x14ac:dyDescent="0.2">
      <c r="A38" s="35">
        <v>1251</v>
      </c>
      <c r="B38" s="31" t="s">
        <v>249</v>
      </c>
      <c r="C38" s="36">
        <v>330600</v>
      </c>
    </row>
    <row r="39" spans="1:5" x14ac:dyDescent="0.2">
      <c r="A39" s="35">
        <v>1252</v>
      </c>
      <c r="B39" s="31" t="s">
        <v>250</v>
      </c>
      <c r="C39" s="36">
        <v>0</v>
      </c>
    </row>
    <row r="40" spans="1:5" x14ac:dyDescent="0.2">
      <c r="A40" s="35">
        <v>1253</v>
      </c>
      <c r="B40" s="31" t="s">
        <v>251</v>
      </c>
      <c r="C40" s="36">
        <v>0</v>
      </c>
    </row>
    <row r="41" spans="1:5" x14ac:dyDescent="0.2">
      <c r="A41" s="35">
        <v>1254</v>
      </c>
      <c r="B41" s="31" t="s">
        <v>252</v>
      </c>
      <c r="C41" s="36">
        <v>551334</v>
      </c>
    </row>
    <row r="42" spans="1:5" x14ac:dyDescent="0.2">
      <c r="A42" s="35">
        <v>1259</v>
      </c>
      <c r="B42" s="31" t="s">
        <v>253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594</v>
      </c>
      <c r="D45" s="34" t="s">
        <v>180</v>
      </c>
      <c r="E45" s="34"/>
    </row>
    <row r="46" spans="1:5" x14ac:dyDescent="0.2">
      <c r="A46" s="35">
        <v>5500</v>
      </c>
      <c r="B46" s="31" t="s">
        <v>440</v>
      </c>
      <c r="C46" s="36">
        <f>C47+C56+C59+C65+C67+C69</f>
        <v>0</v>
      </c>
      <c r="D46" s="36">
        <f>D47+D56+D59+D65+D67+D69</f>
        <v>2224916.4899999998</v>
      </c>
    </row>
    <row r="47" spans="1:5" x14ac:dyDescent="0.2">
      <c r="A47" s="35">
        <v>5510</v>
      </c>
      <c r="B47" s="31" t="s">
        <v>441</v>
      </c>
      <c r="C47" s="36">
        <f>SUM(C48:C55)</f>
        <v>0</v>
      </c>
      <c r="D47" s="36">
        <f>SUM(D48:D55)</f>
        <v>2224916.4899999998</v>
      </c>
    </row>
    <row r="48" spans="1:5" x14ac:dyDescent="0.2">
      <c r="A48" s="35">
        <v>5511</v>
      </c>
      <c r="B48" s="31" t="s">
        <v>442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443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444</v>
      </c>
      <c r="C50" s="36">
        <v>0</v>
      </c>
      <c r="D50" s="36">
        <v>175251.3</v>
      </c>
    </row>
    <row r="51" spans="1:4" x14ac:dyDescent="0.2">
      <c r="A51" s="35">
        <v>5514</v>
      </c>
      <c r="B51" s="31" t="s">
        <v>445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446</v>
      </c>
      <c r="C52" s="36">
        <v>0</v>
      </c>
      <c r="D52" s="36">
        <v>2000636.79</v>
      </c>
    </row>
    <row r="53" spans="1:4" x14ac:dyDescent="0.2">
      <c r="A53" s="35">
        <v>5516</v>
      </c>
      <c r="B53" s="31" t="s">
        <v>447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448</v>
      </c>
      <c r="C54" s="36">
        <v>0</v>
      </c>
      <c r="D54" s="36">
        <v>49028.4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449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450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451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452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453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454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455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456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457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457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458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458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459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460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461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462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463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464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357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465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466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61476342.280000001</v>
      </c>
    </row>
    <row r="79" spans="1:4" x14ac:dyDescent="0.2">
      <c r="A79" s="35">
        <v>5610</v>
      </c>
      <c r="B79" s="31" t="s">
        <v>467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468</v>
      </c>
      <c r="C80" s="36">
        <v>0</v>
      </c>
      <c r="D80" s="36">
        <v>61476342.280000001</v>
      </c>
    </row>
    <row r="82" spans="1:4" x14ac:dyDescent="0.2">
      <c r="A82" s="143" t="s">
        <v>629</v>
      </c>
      <c r="B82" s="142"/>
      <c r="C82" s="142"/>
      <c r="D82" s="142"/>
    </row>
    <row r="88" spans="1:4" x14ac:dyDescent="0.2">
      <c r="A88" s="173" t="s">
        <v>630</v>
      </c>
      <c r="B88" s="173"/>
      <c r="C88" s="158"/>
      <c r="D88" s="160" t="s">
        <v>631</v>
      </c>
    </row>
    <row r="89" spans="1:4" x14ac:dyDescent="0.2">
      <c r="A89" s="174" t="s">
        <v>632</v>
      </c>
      <c r="B89" s="174"/>
      <c r="C89" s="158"/>
      <c r="D89" s="159" t="s">
        <v>633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88:B88"/>
    <mergeCell ref="A89:B89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0866141732283472" right="0.70866141732283472" top="0.35433070866141736" bottom="0.35433070866141736" header="0.31496062992125984" footer="0.31496062992125984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601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602</v>
      </c>
    </row>
    <row r="14" spans="1:2" ht="15" customHeight="1" x14ac:dyDescent="0.2">
      <c r="B14" s="112" t="s">
        <v>603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2022-01-27T20:56:26Z</cp:lastPrinted>
  <dcterms:created xsi:type="dcterms:W3CDTF">2012-12-11T20:36:24Z</dcterms:created>
  <dcterms:modified xsi:type="dcterms:W3CDTF">2022-01-27T20:56:36Z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